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e73f52c82963a4/EGP_Fernando Moreira/DPDE/Edital DPDE 07 planejamento/Edital e Anexos/"/>
    </mc:Choice>
  </mc:AlternateContent>
  <xr:revisionPtr revIDLastSave="0" documentId="8_{55BAAB82-E87E-4E61-AC1C-7D26171F4A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 I - Plano de Aplicação" sheetId="1" r:id="rId1"/>
    <sheet name="ANEXO II -Cronograma atividades" sheetId="3" r:id="rId2"/>
    <sheet name="ANEXO III - Equipe Executor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" l="1"/>
  <c r="C2" i="3"/>
  <c r="D69" i="1" l="1"/>
  <c r="D70" i="1"/>
  <c r="D71" i="1"/>
  <c r="D72" i="1"/>
  <c r="D73" i="1"/>
  <c r="D74" i="1"/>
  <c r="D68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32" i="1"/>
  <c r="P33" i="1" l="1"/>
  <c r="P34" i="1"/>
  <c r="P35" i="1"/>
  <c r="P36" i="1"/>
  <c r="P38" i="1"/>
  <c r="P39" i="1"/>
  <c r="P40" i="1"/>
  <c r="P41" i="1"/>
  <c r="P42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O33" i="1"/>
  <c r="O34" i="1"/>
  <c r="O35" i="1"/>
  <c r="O37" i="1"/>
  <c r="O38" i="1"/>
  <c r="O39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F74" i="1"/>
  <c r="F73" i="1"/>
  <c r="F72" i="1"/>
  <c r="F71" i="1"/>
  <c r="F70" i="1"/>
  <c r="F69" i="1"/>
  <c r="F68" i="1"/>
  <c r="N58" i="1"/>
  <c r="M58" i="1"/>
  <c r="L58" i="1"/>
  <c r="K58" i="1"/>
  <c r="I58" i="1"/>
  <c r="N57" i="1"/>
  <c r="M57" i="1"/>
  <c r="L57" i="1"/>
  <c r="K57" i="1"/>
  <c r="I57" i="1"/>
  <c r="N56" i="1"/>
  <c r="M56" i="1"/>
  <c r="L56" i="1"/>
  <c r="K56" i="1"/>
  <c r="I56" i="1"/>
  <c r="N55" i="1"/>
  <c r="M55" i="1"/>
  <c r="L55" i="1"/>
  <c r="K55" i="1"/>
  <c r="I55" i="1"/>
  <c r="N54" i="1"/>
  <c r="M54" i="1"/>
  <c r="L54" i="1"/>
  <c r="K54" i="1"/>
  <c r="I54" i="1"/>
  <c r="N53" i="1"/>
  <c r="M53" i="1"/>
  <c r="L53" i="1"/>
  <c r="K53" i="1"/>
  <c r="I53" i="1"/>
  <c r="N52" i="1"/>
  <c r="M52" i="1"/>
  <c r="L52" i="1"/>
  <c r="K52" i="1"/>
  <c r="I52" i="1"/>
  <c r="N51" i="1"/>
  <c r="M51" i="1"/>
  <c r="L51" i="1"/>
  <c r="K51" i="1"/>
  <c r="I51" i="1"/>
  <c r="N50" i="1"/>
  <c r="M50" i="1"/>
  <c r="L50" i="1"/>
  <c r="K50" i="1"/>
  <c r="I50" i="1"/>
  <c r="N49" i="1"/>
  <c r="M49" i="1"/>
  <c r="L49" i="1"/>
  <c r="K49" i="1"/>
  <c r="I49" i="1"/>
  <c r="N48" i="1"/>
  <c r="M48" i="1"/>
  <c r="L48" i="1"/>
  <c r="K48" i="1"/>
  <c r="I48" i="1"/>
  <c r="N47" i="1"/>
  <c r="M47" i="1"/>
  <c r="L47" i="1"/>
  <c r="K47" i="1"/>
  <c r="N46" i="1"/>
  <c r="M46" i="1"/>
  <c r="L46" i="1"/>
  <c r="K46" i="1"/>
  <c r="I46" i="1"/>
  <c r="N45" i="1"/>
  <c r="M45" i="1"/>
  <c r="L45" i="1"/>
  <c r="K45" i="1"/>
  <c r="I45" i="1"/>
  <c r="P45" i="1"/>
  <c r="N44" i="1"/>
  <c r="M44" i="1"/>
  <c r="L44" i="1"/>
  <c r="K44" i="1"/>
  <c r="I44" i="1"/>
  <c r="P44" i="1"/>
  <c r="N43" i="1"/>
  <c r="M43" i="1"/>
  <c r="L43" i="1"/>
  <c r="K43" i="1"/>
  <c r="I43" i="1"/>
  <c r="P43" i="1"/>
  <c r="N42" i="1"/>
  <c r="M42" i="1"/>
  <c r="L42" i="1"/>
  <c r="K42" i="1"/>
  <c r="I42" i="1"/>
  <c r="O42" i="1"/>
  <c r="N41" i="1"/>
  <c r="M41" i="1"/>
  <c r="L41" i="1"/>
  <c r="K41" i="1"/>
  <c r="I41" i="1"/>
  <c r="O41" i="1"/>
  <c r="N40" i="1"/>
  <c r="M40" i="1"/>
  <c r="L40" i="1"/>
  <c r="K40" i="1"/>
  <c r="I40" i="1"/>
  <c r="O40" i="1"/>
  <c r="N39" i="1"/>
  <c r="M39" i="1"/>
  <c r="L39" i="1"/>
  <c r="K39" i="1"/>
  <c r="I39" i="1"/>
  <c r="M38" i="1"/>
  <c r="L38" i="1"/>
  <c r="K38" i="1"/>
  <c r="I38" i="1"/>
  <c r="N38" i="1"/>
  <c r="N37" i="1"/>
  <c r="L37" i="1"/>
  <c r="K37" i="1"/>
  <c r="I37" i="1"/>
  <c r="M37" i="1"/>
  <c r="N36" i="1"/>
  <c r="M36" i="1"/>
  <c r="K36" i="1"/>
  <c r="L36" i="1"/>
  <c r="M35" i="1"/>
  <c r="L35" i="1"/>
  <c r="I35" i="1"/>
  <c r="N34" i="1"/>
  <c r="M34" i="1"/>
  <c r="L34" i="1"/>
  <c r="K34" i="1"/>
  <c r="I34" i="1"/>
  <c r="N33" i="1"/>
  <c r="M33" i="1"/>
  <c r="K33" i="1"/>
  <c r="N32" i="1"/>
  <c r="M32" i="1"/>
  <c r="L32" i="1"/>
  <c r="K32" i="1"/>
  <c r="I32" i="1"/>
  <c r="O32" i="1"/>
  <c r="N35" i="1" l="1"/>
  <c r="N59" i="1" s="1"/>
  <c r="C11" i="1" s="1"/>
  <c r="O36" i="1"/>
  <c r="O59" i="1" s="1"/>
  <c r="C13" i="1" s="1"/>
  <c r="P37" i="1"/>
  <c r="I47" i="1"/>
  <c r="I36" i="1"/>
  <c r="K35" i="1"/>
  <c r="K59" i="1" s="1"/>
  <c r="C8" i="1" s="1"/>
  <c r="L33" i="1"/>
  <c r="L59" i="1" s="1"/>
  <c r="C9" i="1" s="1"/>
  <c r="I33" i="1"/>
  <c r="P32" i="1"/>
  <c r="H59" i="1"/>
  <c r="M59" i="1"/>
  <c r="C10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C17" i="1" l="1"/>
  <c r="P59" i="1"/>
  <c r="C14" i="1" s="1"/>
  <c r="I59" i="1"/>
  <c r="C16" i="1" s="1"/>
  <c r="H75" i="1"/>
  <c r="C12" i="1" s="1"/>
  <c r="C15" i="1" l="1"/>
  <c r="D5" i="1" l="1"/>
  <c r="A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 José Firmino Moreira</author>
  </authors>
  <commentList>
    <comment ref="F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Clique no campo e selecione na lista. Deve ser indicado um PR e pelo menos 3 PPs</t>
        </r>
      </text>
    </comment>
    <comment ref="L5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Acesso direto ao CV Lattes obrigatório para PR e PPs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<sst xmlns="http://schemas.openxmlformats.org/spreadsheetml/2006/main" count="129" uniqueCount="112">
  <si>
    <t>Valor base do Dólar</t>
  </si>
  <si>
    <t>Data</t>
  </si>
  <si>
    <t>Título do Projeto</t>
  </si>
  <si>
    <t>Centro(s) envolvido(s)</t>
  </si>
  <si>
    <t>Valor base do Euro</t>
  </si>
  <si>
    <t>Uso do EGP</t>
  </si>
  <si>
    <t>Orçamento Total do Projeto</t>
  </si>
  <si>
    <t>Despesas Importação</t>
  </si>
  <si>
    <t>Resumo das Rubricas</t>
  </si>
  <si>
    <t>Valor em Reais</t>
  </si>
  <si>
    <t>Despesas FUNDEP</t>
  </si>
  <si>
    <t>Equipamentos</t>
  </si>
  <si>
    <t>Material de consumo</t>
  </si>
  <si>
    <t>Serviços de Terceiros</t>
  </si>
  <si>
    <t>Inscrição em Eventos</t>
  </si>
  <si>
    <t>Investimento em Bolsas</t>
  </si>
  <si>
    <t>Diárias</t>
  </si>
  <si>
    <t>Passagens</t>
  </si>
  <si>
    <t>Fundação de Apoio (10%)</t>
  </si>
  <si>
    <t>Despesas de Importação (20%)</t>
  </si>
  <si>
    <t>Instruções</t>
  </si>
  <si>
    <r>
      <t>3) Indique na coluna "</t>
    </r>
    <r>
      <rPr>
        <b/>
        <sz val="11"/>
        <color theme="1"/>
        <rFont val="Calibri"/>
        <family val="2"/>
        <scheme val="minor"/>
      </rPr>
      <t>Descrição do item</t>
    </r>
    <r>
      <rPr>
        <sz val="11"/>
        <color theme="1"/>
        <rFont val="Calibri"/>
        <family val="2"/>
        <scheme val="minor"/>
      </rPr>
      <t xml:space="preserve">" o equipamento, material ou serviço a ser adquirido. Não é necessário encaminhar orçamento ou </t>
    </r>
    <r>
      <rPr>
        <i/>
        <sz val="11"/>
        <color theme="1"/>
        <rFont val="Calibri"/>
        <family val="2"/>
        <scheme val="minor"/>
      </rPr>
      <t xml:space="preserve">proforma invoice </t>
    </r>
    <r>
      <rPr>
        <sz val="11"/>
        <color theme="1"/>
        <rFont val="Calibri"/>
        <family val="2"/>
        <scheme val="minor"/>
      </rPr>
      <t>neste momento.</t>
    </r>
  </si>
  <si>
    <t>5) Indique o valor em Reais, Dólar ou Euro, na respectiva coluna, de acordo com a característica do item a ser adquirido.</t>
  </si>
  <si>
    <t>6) Para os itens importados, a planilha calculará a conversão para reais e as respectivas despesas acessórias de importação, quando pertinente.</t>
  </si>
  <si>
    <t>9) Cada projeto arcará com a remuneração da Fundação de Apoio, obrigatoriamente. A planilha calculará o valor.</t>
  </si>
  <si>
    <t>Rubrica Orçamentária</t>
  </si>
  <si>
    <t>Descrição do item</t>
  </si>
  <si>
    <t>Qtde</t>
  </si>
  <si>
    <t>Valor em Dólar</t>
  </si>
  <si>
    <t>Valor em Euro</t>
  </si>
  <si>
    <t>Valor Total em Reais (não preencha)</t>
  </si>
  <si>
    <t>Despesas Acessórias de Importação (não preencha)</t>
  </si>
  <si>
    <t>Somatória Equipamento</t>
  </si>
  <si>
    <t>Somatória Consumo</t>
  </si>
  <si>
    <t>Somatória Serviço</t>
  </si>
  <si>
    <t>Somatória Inscrição</t>
  </si>
  <si>
    <t>Somatória Diárias</t>
  </si>
  <si>
    <t>Somatória Passagens</t>
  </si>
  <si>
    <t>Lista Suspensa</t>
  </si>
  <si>
    <t>Equipamento</t>
  </si>
  <si>
    <t>Consumo</t>
  </si>
  <si>
    <t>Serviço</t>
  </si>
  <si>
    <t>Inscrição</t>
  </si>
  <si>
    <t>Diária</t>
  </si>
  <si>
    <t>Passagem</t>
  </si>
  <si>
    <t>Valor</t>
  </si>
  <si>
    <t>TOTAIS</t>
  </si>
  <si>
    <t>Quotas de Bolsas</t>
  </si>
  <si>
    <t>1) Preencha cada linha de acordo com os campos indicados;</t>
  </si>
  <si>
    <t>2) no item "Nível" selecione uma bolsa da lista, dentre as permitidas no Edital. Clique no campo para acionar a seta de seleção;</t>
  </si>
  <si>
    <t>4) Os demais cálculos serão feitos pela planilha. Os campos de cálculo não estão disponíveis para edição.</t>
  </si>
  <si>
    <t>Quotas de bolsas</t>
  </si>
  <si>
    <t>Nível</t>
  </si>
  <si>
    <t>Valor Mensal</t>
  </si>
  <si>
    <t>Valor Total Bolsa</t>
  </si>
  <si>
    <t>Reserva Técnica (15%)</t>
  </si>
  <si>
    <t>Total Geral</t>
  </si>
  <si>
    <t>Total Rubrica Bolsas</t>
  </si>
  <si>
    <t>Num.</t>
  </si>
  <si>
    <t>Nome do participante</t>
  </si>
  <si>
    <t>Centro ou Instituição</t>
  </si>
  <si>
    <t>CPF</t>
  </si>
  <si>
    <t>Passaporte</t>
  </si>
  <si>
    <t>Função no projeto</t>
  </si>
  <si>
    <t>Horas dedicadas</t>
  </si>
  <si>
    <t>PR - Pesquisador Responsável</t>
  </si>
  <si>
    <t>Pesquisador(a)</t>
  </si>
  <si>
    <t>PP - Pesquisador Principal</t>
  </si>
  <si>
    <t>Colaborador(a)</t>
  </si>
  <si>
    <t>PA - Pesquisador Associado</t>
  </si>
  <si>
    <t>Bolsista</t>
  </si>
  <si>
    <t>Estagiário(a)</t>
  </si>
  <si>
    <t>Servidor(a) ativo(a)</t>
  </si>
  <si>
    <t>Aposentado(a)</t>
  </si>
  <si>
    <t>Externo ao IPEN</t>
  </si>
  <si>
    <t>Título</t>
  </si>
  <si>
    <t>Identificação</t>
  </si>
  <si>
    <t>Trimestres</t>
  </si>
  <si>
    <t>Atividades/Metas</t>
  </si>
  <si>
    <t>ATS - Apoio Técnico Superior</t>
  </si>
  <si>
    <t>ATM - Apoio Técnico Nível Médio</t>
  </si>
  <si>
    <t>AG - Apoio à Gestão</t>
  </si>
  <si>
    <t>ANEXO I - Plano de Aplicação de Recursos Financeiros  - Edital COPDE 07/2023</t>
  </si>
  <si>
    <t>ANEXO II - Cronograma de Atividades</t>
  </si>
  <si>
    <t>ANEXO III - Equipe Executora</t>
  </si>
  <si>
    <t>Modalidade</t>
  </si>
  <si>
    <t>IntraCentro</t>
  </si>
  <si>
    <t>InterCentros</t>
  </si>
  <si>
    <t>Linha Temática</t>
  </si>
  <si>
    <t xml:space="preserve">Energia </t>
  </si>
  <si>
    <t>Nuclear</t>
  </si>
  <si>
    <t>Saúde</t>
  </si>
  <si>
    <t>Meio Ambiente</t>
  </si>
  <si>
    <t>Materiais</t>
  </si>
  <si>
    <t>Biotecnologia</t>
  </si>
  <si>
    <t>Alimentos Agronegócio</t>
  </si>
  <si>
    <t>Pós-Doutorado IntraCentro</t>
  </si>
  <si>
    <t>Pós-Doutorado InterCentros</t>
  </si>
  <si>
    <r>
      <t xml:space="preserve">1) Preencha, </t>
    </r>
    <r>
      <rPr>
        <b/>
        <sz val="11"/>
        <color theme="1"/>
        <rFont val="Calibri"/>
        <family val="2"/>
        <scheme val="minor"/>
      </rPr>
      <t>no cabeçalho</t>
    </r>
    <r>
      <rPr>
        <sz val="11"/>
        <color theme="1"/>
        <rFont val="Calibri"/>
        <family val="2"/>
        <scheme val="minor"/>
      </rPr>
      <t>, os itens: Título do projeto,  Coordenador(es) e Centro(s) participante(s) deste projeto</t>
    </r>
  </si>
  <si>
    <r>
      <t>3) Clique na coluna "</t>
    </r>
    <r>
      <rPr>
        <b/>
        <sz val="11"/>
        <color theme="1"/>
        <rFont val="Calibri"/>
        <family val="2"/>
        <scheme val="minor"/>
      </rPr>
      <t>Rubrica Orçamentária</t>
    </r>
    <r>
      <rPr>
        <sz val="11"/>
        <color theme="1"/>
        <rFont val="Calibri"/>
        <family val="2"/>
        <scheme val="minor"/>
      </rPr>
      <t>" e selecione um item a partir da lista existente</t>
    </r>
  </si>
  <si>
    <r>
      <t xml:space="preserve">4) Preencha a </t>
    </r>
    <r>
      <rPr>
        <b/>
        <sz val="11"/>
        <color theme="1"/>
        <rFont val="Calibri"/>
        <family val="2"/>
        <scheme val="minor"/>
      </rPr>
      <t>quantidade</t>
    </r>
    <r>
      <rPr>
        <sz val="11"/>
        <color theme="1"/>
        <rFont val="Calibri"/>
        <family val="2"/>
        <scheme val="minor"/>
      </rPr>
      <t xml:space="preserve"> de equipamentos, materiais ou serviços. Indique no mínimo UMA UNIDADE para a planilha efetuar os cálculos.</t>
    </r>
  </si>
  <si>
    <t>Limite</t>
  </si>
  <si>
    <r>
      <t>2) Clique nos campos "</t>
    </r>
    <r>
      <rPr>
        <b/>
        <sz val="11"/>
        <color theme="1"/>
        <rFont val="Calibri"/>
        <family val="2"/>
        <scheme val="minor"/>
      </rPr>
      <t>Modalidade</t>
    </r>
    <r>
      <rPr>
        <sz val="11"/>
        <color theme="1"/>
        <rFont val="Calibri"/>
        <family val="2"/>
        <scheme val="minor"/>
      </rPr>
      <t>" e "</t>
    </r>
    <r>
      <rPr>
        <b/>
        <sz val="11"/>
        <color theme="1"/>
        <rFont val="Calibri"/>
        <family val="2"/>
        <scheme val="minor"/>
      </rPr>
      <t>Linha Temática</t>
    </r>
    <r>
      <rPr>
        <sz val="11"/>
        <color theme="1"/>
        <rFont val="Calibri"/>
        <family val="2"/>
        <scheme val="minor"/>
      </rPr>
      <t xml:space="preserve">" e selecione o item da tabela de acordo com o Edital </t>
    </r>
  </si>
  <si>
    <t>3) Indique a quantidade de meses que serão pagos, até o limite definido no Edital;</t>
  </si>
  <si>
    <t>Acesso direto CV Lattes</t>
  </si>
  <si>
    <t>Pesquisador(a) Responsável 1</t>
  </si>
  <si>
    <t>Pesquisador(a) Responsável 2</t>
  </si>
  <si>
    <t>Quantidade de meses (limite 30 meses)</t>
  </si>
  <si>
    <r>
      <t xml:space="preserve">7) O valor máximo indicado para cada projeto, de acordo com o Edital é de </t>
    </r>
    <r>
      <rPr>
        <b/>
        <sz val="11"/>
        <color theme="1"/>
        <rFont val="Calibri"/>
        <family val="2"/>
        <scheme val="minor"/>
      </rPr>
      <t>R$ 500.000,00</t>
    </r>
    <r>
      <rPr>
        <sz val="11"/>
        <color theme="1"/>
        <rFont val="Calibri"/>
        <family val="2"/>
        <scheme val="minor"/>
      </rPr>
      <t xml:space="preserve"> para ambas modalidades.</t>
    </r>
  </si>
  <si>
    <r>
      <t>8) Surgirá a expressão "</t>
    </r>
    <r>
      <rPr>
        <b/>
        <sz val="11"/>
        <color rgb="FFFF0000"/>
        <rFont val="Calibri"/>
        <family val="2"/>
        <scheme val="minor"/>
      </rPr>
      <t>Orçamento ultrapassou o limite do Edital</t>
    </r>
    <r>
      <rPr>
        <sz val="11"/>
        <color theme="1"/>
        <rFont val="Calibri"/>
        <family val="2"/>
        <scheme val="minor"/>
      </rPr>
      <t>", abaixo da linha "Orçamento Total do Projeto" quando o orçamento solicitado exceder o valor permitido pelo Edital.</t>
    </r>
  </si>
  <si>
    <t>Despesas com Frete (3%)</t>
  </si>
  <si>
    <t>Provisão Frete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</si>
</sst>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6"/>
      <name val="Segoe UI"/>
      <family val="2"/>
    </font>
    <font>
      <sz val="18"/>
      <name val="Segoe UI"/>
      <family val="2"/>
    </font>
    <font>
      <b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E0B4"/>
        <bgColor rgb="FFD0CECE"/>
      </patternFill>
    </fill>
    <fill>
      <patternFill patternType="solid">
        <fgColor rgb="FFFFE699"/>
        <b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9" fontId="5" fillId="0" borderId="5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40" fontId="2" fillId="0" borderId="0" xfId="0" applyNumberFormat="1" applyFont="1" applyAlignment="1" applyProtection="1">
      <alignment horizontal="center" vertical="center" wrapText="1"/>
      <protection hidden="1"/>
    </xf>
    <xf numFmtId="9" fontId="5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5" fillId="3" borderId="10" xfId="0" applyFont="1" applyFill="1" applyBorder="1" applyAlignment="1" applyProtection="1">
      <alignment horizontal="center" wrapText="1"/>
      <protection hidden="1"/>
    </xf>
    <xf numFmtId="0" fontId="5" fillId="3" borderId="11" xfId="0" applyFont="1" applyFill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9" fontId="2" fillId="0" borderId="0" xfId="0" applyNumberFormat="1" applyFont="1" applyAlignment="1" applyProtection="1">
      <alignment horizontal="center" wrapText="1"/>
      <protection hidden="1"/>
    </xf>
    <xf numFmtId="0" fontId="5" fillId="0" borderId="12" xfId="0" applyFont="1" applyBorder="1" applyAlignment="1" applyProtection="1">
      <alignment horizontal="left" wrapText="1"/>
      <protection hidden="1"/>
    </xf>
    <xf numFmtId="164" fontId="5" fillId="0" borderId="4" xfId="1" applyNumberFormat="1" applyFont="1" applyBorder="1" applyAlignment="1" applyProtection="1">
      <alignment horizontal="center" wrapText="1"/>
      <protection hidden="1"/>
    </xf>
    <xf numFmtId="10" fontId="5" fillId="0" borderId="0" xfId="0" applyNumberFormat="1" applyFont="1" applyAlignment="1" applyProtection="1">
      <alignment horizontal="center"/>
      <protection hidden="1"/>
    </xf>
    <xf numFmtId="0" fontId="5" fillId="3" borderId="12" xfId="0" applyFont="1" applyFill="1" applyBorder="1" applyAlignment="1" applyProtection="1">
      <alignment horizontal="left" wrapText="1"/>
      <protection hidden="1"/>
    </xf>
    <xf numFmtId="164" fontId="5" fillId="4" borderId="4" xfId="0" applyNumberFormat="1" applyFont="1" applyFill="1" applyBorder="1" applyAlignment="1" applyProtection="1">
      <alignment horizontal="center" wrapText="1"/>
      <protection hidden="1"/>
    </xf>
    <xf numFmtId="0" fontId="5" fillId="0" borderId="13" xfId="0" applyFont="1" applyBorder="1" applyAlignment="1" applyProtection="1">
      <alignment horizontal="left" wrapText="1"/>
      <protection hidden="1"/>
    </xf>
    <xf numFmtId="164" fontId="5" fillId="0" borderId="7" xfId="0" applyNumberFormat="1" applyFont="1" applyBorder="1" applyAlignment="1" applyProtection="1">
      <alignment horizontal="center" wrapText="1"/>
      <protection hidden="1"/>
    </xf>
    <xf numFmtId="0" fontId="5" fillId="4" borderId="13" xfId="0" applyFont="1" applyFill="1" applyBorder="1" applyAlignment="1" applyProtection="1">
      <alignment horizontal="left" wrapText="1"/>
      <protection hidden="1"/>
    </xf>
    <xf numFmtId="164" fontId="5" fillId="4" borderId="7" xfId="0" applyNumberFormat="1" applyFont="1" applyFill="1" applyBorder="1" applyAlignment="1" applyProtection="1">
      <alignment horizontal="center" wrapText="1"/>
      <protection hidden="1"/>
    </xf>
    <xf numFmtId="0" fontId="5" fillId="13" borderId="13" xfId="0" applyFont="1" applyFill="1" applyBorder="1" applyAlignment="1" applyProtection="1">
      <alignment horizontal="left" wrapText="1"/>
      <protection hidden="1"/>
    </xf>
    <xf numFmtId="164" fontId="5" fillId="13" borderId="7" xfId="0" applyNumberFormat="1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left" wrapText="1"/>
      <protection hidden="1"/>
    </xf>
    <xf numFmtId="164" fontId="5" fillId="4" borderId="1" xfId="0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43" fontId="0" fillId="0" borderId="0" xfId="1" applyFo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3" fontId="2" fillId="5" borderId="1" xfId="1" applyFont="1" applyFill="1" applyBorder="1" applyAlignment="1" applyProtection="1">
      <alignment horizontal="center" vertical="center" wrapText="1"/>
      <protection hidden="1"/>
    </xf>
    <xf numFmtId="43" fontId="2" fillId="6" borderId="1" xfId="1" applyFont="1" applyFill="1" applyBorder="1" applyAlignment="1" applyProtection="1">
      <alignment horizontal="center" vertical="center" wrapText="1"/>
      <protection hidden="1"/>
    </xf>
    <xf numFmtId="43" fontId="2" fillId="7" borderId="1" xfId="1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43" fontId="0" fillId="0" borderId="0" xfId="0" applyNumberFormat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3" fontId="0" fillId="0" borderId="1" xfId="0" applyNumberFormat="1" applyBorder="1" applyAlignment="1" applyProtection="1">
      <alignment vertical="center"/>
      <protection hidden="1"/>
    </xf>
    <xf numFmtId="43" fontId="0" fillId="0" borderId="15" xfId="0" applyNumberForma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43" fontId="2" fillId="0" borderId="1" xfId="1" applyFont="1" applyBorder="1" applyProtection="1">
      <protection hidden="1"/>
    </xf>
    <xf numFmtId="43" fontId="2" fillId="0" borderId="1" xfId="1" applyFont="1" applyFill="1" applyBorder="1" applyProtection="1"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43" fontId="2" fillId="0" borderId="0" xfId="1" applyFont="1" applyFill="1" applyBorder="1" applyProtection="1">
      <protection hidden="1"/>
    </xf>
    <xf numFmtId="0" fontId="5" fillId="0" borderId="0" xfId="0" applyFont="1" applyProtection="1">
      <protection hidden="1"/>
    </xf>
    <xf numFmtId="43" fontId="5" fillId="0" borderId="0" xfId="1" applyFont="1" applyProtection="1">
      <protection hidden="1"/>
    </xf>
    <xf numFmtId="43" fontId="5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43" fontId="7" fillId="0" borderId="0" xfId="0" applyNumberFormat="1" applyFont="1" applyProtection="1"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43" fontId="13" fillId="0" borderId="1" xfId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14" fillId="0" borderId="1" xfId="0" applyFont="1" applyBorder="1" applyProtection="1">
      <protection hidden="1"/>
    </xf>
    <xf numFmtId="43" fontId="14" fillId="0" borderId="1" xfId="1" applyFont="1" applyFill="1" applyBorder="1" applyProtection="1">
      <protection hidden="1"/>
    </xf>
    <xf numFmtId="43" fontId="14" fillId="0" borderId="1" xfId="0" applyNumberFormat="1" applyFont="1" applyBorder="1" applyProtection="1">
      <protection hidden="1"/>
    </xf>
    <xf numFmtId="43" fontId="14" fillId="3" borderId="1" xfId="1" applyFont="1" applyFill="1" applyBorder="1" applyProtection="1">
      <protection hidden="1"/>
    </xf>
    <xf numFmtId="43" fontId="14" fillId="3" borderId="1" xfId="0" applyNumberFormat="1" applyFont="1" applyFill="1" applyBorder="1" applyProtection="1">
      <protection hidden="1"/>
    </xf>
    <xf numFmtId="0" fontId="2" fillId="0" borderId="0" xfId="0" applyFont="1" applyProtection="1">
      <protection hidden="1"/>
    </xf>
    <xf numFmtId="43" fontId="5" fillId="12" borderId="0" xfId="0" applyNumberFormat="1" applyFont="1" applyFill="1" applyProtection="1">
      <protection hidden="1"/>
    </xf>
    <xf numFmtId="1" fontId="8" fillId="0" borderId="5" xfId="0" applyNumberFormat="1" applyFont="1" applyBorder="1" applyAlignment="1" applyProtection="1">
      <alignment horizontal="center" vertical="center" wrapText="1"/>
      <protection locked="0" hidden="1"/>
    </xf>
    <xf numFmtId="0" fontId="14" fillId="0" borderId="1" xfId="0" applyFont="1" applyBorder="1" applyProtection="1">
      <protection locked="0" hidden="1"/>
    </xf>
    <xf numFmtId="0" fontId="14" fillId="11" borderId="1" xfId="0" applyFont="1" applyFill="1" applyBorder="1" applyProtection="1">
      <protection locked="0" hidden="1"/>
    </xf>
    <xf numFmtId="43" fontId="0" fillId="0" borderId="20" xfId="0" applyNumberFormat="1" applyBorder="1" applyAlignment="1" applyProtection="1">
      <alignment vertical="center"/>
      <protection hidden="1"/>
    </xf>
    <xf numFmtId="43" fontId="0" fillId="0" borderId="25" xfId="0" applyNumberFormat="1" applyBorder="1" applyAlignment="1" applyProtection="1">
      <alignment vertical="center"/>
      <protection hidden="1"/>
    </xf>
    <xf numFmtId="43" fontId="5" fillId="0" borderId="26" xfId="0" applyNumberFormat="1" applyFont="1" applyBorder="1" applyProtection="1">
      <protection hidden="1"/>
    </xf>
    <xf numFmtId="43" fontId="5" fillId="0" borderId="27" xfId="0" applyNumberFormat="1" applyFont="1" applyBorder="1" applyProtection="1">
      <protection hidden="1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43" fontId="0" fillId="8" borderId="1" xfId="1" applyFont="1" applyFill="1" applyBorder="1" applyAlignment="1" applyProtection="1">
      <alignment vertical="center"/>
      <protection locked="0" hidden="1"/>
    </xf>
    <xf numFmtId="43" fontId="0" fillId="9" borderId="1" xfId="1" applyFont="1" applyFill="1" applyBorder="1" applyAlignment="1" applyProtection="1">
      <alignment vertical="center"/>
      <protection locked="0" hidden="1"/>
    </xf>
    <xf numFmtId="43" fontId="0" fillId="7" borderId="1" xfId="1" applyFont="1" applyFill="1" applyBorder="1" applyAlignment="1" applyProtection="1">
      <alignment vertical="center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43" fontId="1" fillId="5" borderId="1" xfId="1" applyFont="1" applyFill="1" applyBorder="1" applyAlignment="1" applyProtection="1">
      <alignment vertical="center"/>
      <protection locked="0" hidden="1"/>
    </xf>
    <xf numFmtId="43" fontId="1" fillId="6" borderId="1" xfId="1" applyFont="1" applyFill="1" applyBorder="1" applyAlignment="1" applyProtection="1">
      <alignment vertical="center"/>
      <protection locked="0" hidden="1"/>
    </xf>
    <xf numFmtId="43" fontId="1" fillId="6" borderId="1" xfId="1" applyFont="1" applyFill="1" applyBorder="1" applyProtection="1">
      <protection locked="0" hidden="1"/>
    </xf>
    <xf numFmtId="43" fontId="0" fillId="7" borderId="1" xfId="1" applyFont="1" applyFill="1" applyBorder="1" applyProtection="1">
      <protection locked="0" hidden="1"/>
    </xf>
    <xf numFmtId="43" fontId="12" fillId="5" borderId="1" xfId="1" applyFont="1" applyFill="1" applyBorder="1" applyAlignment="1" applyProtection="1">
      <alignment vertical="center"/>
      <protection locked="0" hidden="1"/>
    </xf>
    <xf numFmtId="0" fontId="0" fillId="0" borderId="4" xfId="0" applyBorder="1" applyAlignment="1" applyProtection="1">
      <alignment vertical="center"/>
      <protection locked="0" hidden="1"/>
    </xf>
    <xf numFmtId="0" fontId="0" fillId="0" borderId="5" xfId="0" applyBorder="1" applyAlignment="1" applyProtection="1">
      <alignment vertical="center"/>
      <protection locked="0" hidden="1"/>
    </xf>
    <xf numFmtId="43" fontId="1" fillId="5" borderId="1" xfId="1" applyFont="1" applyFill="1" applyBorder="1" applyProtection="1"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3" borderId="1" xfId="0" applyFill="1" applyBorder="1" applyAlignment="1" applyProtection="1">
      <alignment horizontal="center"/>
      <protection locked="0" hidden="1"/>
    </xf>
    <xf numFmtId="0" fontId="14" fillId="0" borderId="1" xfId="0" applyFont="1" applyBorder="1" applyAlignment="1" applyProtection="1">
      <alignment horizontal="center"/>
      <protection locked="0" hidden="1"/>
    </xf>
    <xf numFmtId="0" fontId="14" fillId="3" borderId="1" xfId="0" applyFont="1" applyFill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14" borderId="1" xfId="0" applyFont="1" applyFill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2" fillId="1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1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locked="0" hidden="1"/>
    </xf>
    <xf numFmtId="0" fontId="0" fillId="0" borderId="1" xfId="0" applyBorder="1" applyProtection="1">
      <protection locked="0" hidden="1"/>
    </xf>
    <xf numFmtId="0" fontId="5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1" fontId="24" fillId="0" borderId="1" xfId="0" applyNumberFormat="1" applyFont="1" applyBorder="1" applyAlignment="1" applyProtection="1">
      <alignment horizontal="center" vertical="center" wrapText="1"/>
      <protection locked="0" hidden="1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7" fillId="0" borderId="8" xfId="0" applyFont="1" applyBorder="1" applyAlignment="1" applyProtection="1">
      <alignment horizontal="center" vertical="center" wrapText="1"/>
      <protection locked="0" hidden="1"/>
    </xf>
    <xf numFmtId="1" fontId="7" fillId="0" borderId="1" xfId="0" applyNumberFormat="1" applyFont="1" applyBorder="1" applyAlignment="1" applyProtection="1">
      <alignment horizontal="center" vertical="center"/>
      <protection locked="0" hidden="1"/>
    </xf>
    <xf numFmtId="1" fontId="7" fillId="0" borderId="4" xfId="0" applyNumberFormat="1" applyFont="1" applyBorder="1" applyAlignment="1" applyProtection="1">
      <alignment horizontal="center" vertical="center" wrapText="1"/>
      <protection locked="0" hidden="1"/>
    </xf>
    <xf numFmtId="1" fontId="7" fillId="0" borderId="5" xfId="0" applyNumberFormat="1" applyFont="1" applyBorder="1" applyAlignment="1" applyProtection="1">
      <alignment horizontal="center" vertical="center" wrapText="1"/>
      <protection locked="0" hidden="1"/>
    </xf>
    <xf numFmtId="164" fontId="8" fillId="2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" fontId="4" fillId="0" borderId="3" xfId="0" applyNumberFormat="1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9" fontId="6" fillId="0" borderId="4" xfId="0" applyNumberFormat="1" applyFont="1" applyBorder="1" applyAlignment="1" applyProtection="1">
      <alignment horizontal="center" vertical="center"/>
      <protection hidden="1"/>
    </xf>
    <xf numFmtId="9" fontId="6" fillId="0" borderId="5" xfId="0" applyNumberFormat="1" applyFont="1" applyBorder="1" applyAlignment="1" applyProtection="1">
      <alignment horizontal="center" vertical="center"/>
      <protection hidden="1"/>
    </xf>
    <xf numFmtId="9" fontId="5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0" fillId="0" borderId="4" xfId="0" applyBorder="1" applyAlignment="1" applyProtection="1">
      <alignment horizontal="left" vertical="center" wrapText="1"/>
      <protection locked="0" hidden="1"/>
    </xf>
    <xf numFmtId="0" fontId="0" fillId="0" borderId="5" xfId="0" applyBorder="1" applyAlignment="1" applyProtection="1">
      <alignment horizontal="left" vertical="center" wrapText="1"/>
      <protection locked="0" hidden="1"/>
    </xf>
    <xf numFmtId="0" fontId="11" fillId="0" borderId="4" xfId="0" applyFont="1" applyBorder="1" applyAlignment="1" applyProtection="1">
      <alignment horizontal="left" vertical="center" wrapText="1"/>
      <protection locked="0" hidden="1"/>
    </xf>
    <xf numFmtId="0" fontId="11" fillId="0" borderId="5" xfId="0" applyFont="1" applyBorder="1" applyAlignment="1" applyProtection="1">
      <alignment horizontal="left" vertical="center" wrapText="1"/>
      <protection locked="0" hidden="1"/>
    </xf>
    <xf numFmtId="0" fontId="0" fillId="0" borderId="4" xfId="0" applyBorder="1" applyAlignment="1" applyProtection="1">
      <alignment horizontal="left" wrapText="1"/>
      <protection locked="0" hidden="1"/>
    </xf>
    <xf numFmtId="0" fontId="0" fillId="0" borderId="5" xfId="0" applyBorder="1" applyAlignment="1" applyProtection="1">
      <alignment horizontal="left" wrapText="1"/>
      <protection locked="0"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wrapText="1"/>
      <protection locked="0"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43" fontId="14" fillId="0" borderId="4" xfId="1" applyFont="1" applyBorder="1" applyAlignment="1" applyProtection="1">
      <alignment horizontal="center"/>
      <protection hidden="1"/>
    </xf>
    <xf numFmtId="43" fontId="14" fillId="0" borderId="5" xfId="1" applyFont="1" applyBorder="1" applyAlignment="1" applyProtection="1">
      <alignment horizontal="center"/>
      <protection hidden="1"/>
    </xf>
    <xf numFmtId="0" fontId="5" fillId="12" borderId="9" xfId="0" applyFont="1" applyFill="1" applyBorder="1" applyAlignment="1" applyProtection="1">
      <alignment horizontal="center"/>
      <protection hidden="1"/>
    </xf>
    <xf numFmtId="43" fontId="14" fillId="4" borderId="4" xfId="1" applyFont="1" applyFill="1" applyBorder="1" applyAlignment="1" applyProtection="1">
      <alignment horizontal="center"/>
      <protection hidden="1"/>
    </xf>
    <xf numFmtId="43" fontId="14" fillId="4" borderId="5" xfId="1" applyFont="1" applyFill="1" applyBorder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3" fillId="10" borderId="0" xfId="0" applyFont="1" applyFill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 wrapText="1"/>
      <protection locked="0"/>
    </xf>
    <xf numFmtId="0" fontId="14" fillId="0" borderId="6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center" wrapTex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4" fontId="16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4" fontId="5" fillId="0" borderId="7" xfId="0" applyNumberFormat="1" applyFont="1" applyBorder="1" applyAlignment="1" applyProtection="1">
      <alignment horizontal="center" vertical="center" wrapText="1"/>
      <protection hidden="1"/>
    </xf>
    <xf numFmtId="4" fontId="5" fillId="0" borderId="9" xfId="0" applyNumberFormat="1" applyFont="1" applyBorder="1" applyAlignment="1" applyProtection="1">
      <alignment horizontal="center" vertical="center" wrapText="1"/>
      <protection hidden="1"/>
    </xf>
    <xf numFmtId="4" fontId="5" fillId="0" borderId="8" xfId="0" applyNumberFormat="1" applyFont="1" applyBorder="1" applyAlignment="1" applyProtection="1">
      <alignment horizontal="center" vertical="center" wrapText="1"/>
      <protection hidden="1"/>
    </xf>
    <xf numFmtId="4" fontId="5" fillId="0" borderId="23" xfId="0" applyNumberFormat="1" applyFont="1" applyBorder="1" applyAlignment="1" applyProtection="1">
      <alignment horizontal="center" vertical="center" wrapText="1"/>
      <protection hidden="1"/>
    </xf>
    <xf numFmtId="4" fontId="5" fillId="0" borderId="14" xfId="0" applyNumberFormat="1" applyFont="1" applyBorder="1" applyAlignment="1" applyProtection="1">
      <alignment horizontal="center" vertical="center" wrapText="1"/>
      <protection hidden="1"/>
    </xf>
    <xf numFmtId="4" fontId="5" fillId="0" borderId="24" xfId="0" applyNumberFormat="1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8"/>
  <sheetViews>
    <sheetView showGridLines="0" showRowColHeaders="0" tabSelected="1" zoomScaleNormal="100" workbookViewId="0">
      <pane ySplit="5" topLeftCell="A6" activePane="bottomLeft" state="frozen"/>
      <selection pane="bottomLeft" activeCell="C68" sqref="C68"/>
    </sheetView>
  </sheetViews>
  <sheetFormatPr defaultColWidth="0" defaultRowHeight="14.4" zeroHeight="1" x14ac:dyDescent="0.3"/>
  <cols>
    <col min="1" max="1" width="17.33203125" style="1" customWidth="1"/>
    <col min="2" max="2" width="44.33203125" style="1" customWidth="1"/>
    <col min="3" max="3" width="40.109375" style="1" customWidth="1"/>
    <col min="4" max="4" width="8.6640625" style="1" customWidth="1"/>
    <col min="5" max="5" width="13.33203125" style="37" bestFit="1" customWidth="1"/>
    <col min="6" max="6" width="14" style="37" customWidth="1"/>
    <col min="7" max="7" width="13.44140625" style="37" customWidth="1"/>
    <col min="8" max="8" width="15.6640625" style="1" customWidth="1"/>
    <col min="9" max="9" width="23.109375" style="1" customWidth="1"/>
    <col min="10" max="10" width="9.109375" style="1" customWidth="1"/>
    <col min="11" max="11" width="21.6640625" style="1" hidden="1" customWidth="1"/>
    <col min="12" max="12" width="13" style="1" hidden="1" customWidth="1"/>
    <col min="13" max="13" width="13.44140625" style="1" hidden="1" customWidth="1"/>
    <col min="14" max="14" width="14.5546875" style="1" hidden="1" customWidth="1"/>
    <col min="15" max="15" width="14.109375" style="1" hidden="1" customWidth="1"/>
    <col min="16" max="16" width="15.5546875" style="1" hidden="1" customWidth="1"/>
    <col min="17" max="17" width="15.33203125" style="1" hidden="1" customWidth="1"/>
    <col min="18" max="18" width="15.77734375" style="1" hidden="1" customWidth="1"/>
    <col min="19" max="19" width="16.33203125" style="1" hidden="1" customWidth="1"/>
    <col min="20" max="20" width="20.88671875" style="1" hidden="1" customWidth="1"/>
    <col min="21" max="16384" width="8.88671875" style="1" hidden="1"/>
  </cols>
  <sheetData>
    <row r="1" spans="1:12" ht="52.5" customHeight="1" x14ac:dyDescent="0.3">
      <c r="A1" s="122" t="s">
        <v>82</v>
      </c>
      <c r="B1" s="122"/>
      <c r="C1" s="122"/>
      <c r="D1" s="122"/>
      <c r="E1" s="122"/>
      <c r="F1" s="122"/>
      <c r="G1" s="122"/>
      <c r="H1" s="122"/>
      <c r="I1" s="122"/>
      <c r="K1" s="2" t="s">
        <v>0</v>
      </c>
      <c r="L1" s="3" t="s">
        <v>1</v>
      </c>
    </row>
    <row r="2" spans="1:12" ht="67.95" customHeight="1" x14ac:dyDescent="0.3">
      <c r="A2" s="4" t="s">
        <v>2</v>
      </c>
      <c r="B2" s="123"/>
      <c r="C2" s="123"/>
      <c r="D2" s="123"/>
      <c r="E2" s="123"/>
      <c r="F2" s="123"/>
      <c r="G2" s="123"/>
      <c r="H2" s="123"/>
      <c r="I2" s="123"/>
      <c r="K2" s="5">
        <v>5.1537997000000004</v>
      </c>
      <c r="L2" s="6">
        <v>45440</v>
      </c>
    </row>
    <row r="3" spans="1:12" ht="18" x14ac:dyDescent="0.3">
      <c r="A3" s="124" t="s">
        <v>105</v>
      </c>
      <c r="B3" s="125"/>
      <c r="C3" s="124" t="s">
        <v>106</v>
      </c>
      <c r="D3" s="125"/>
      <c r="E3" s="126" t="s">
        <v>3</v>
      </c>
      <c r="F3" s="127"/>
      <c r="G3" s="128" t="s">
        <v>85</v>
      </c>
      <c r="H3" s="128"/>
      <c r="I3" s="8" t="s">
        <v>88</v>
      </c>
      <c r="K3" s="2" t="s">
        <v>4</v>
      </c>
    </row>
    <row r="4" spans="1:12" ht="73.2" customHeight="1" x14ac:dyDescent="0.3">
      <c r="A4" s="115"/>
      <c r="B4" s="116"/>
      <c r="C4" s="117"/>
      <c r="D4" s="117"/>
      <c r="E4" s="118"/>
      <c r="F4" s="119"/>
      <c r="G4" s="114"/>
      <c r="H4" s="114"/>
      <c r="I4" s="71"/>
      <c r="K4" s="9">
        <v>5.6078000000000001</v>
      </c>
      <c r="L4" s="6">
        <v>45440</v>
      </c>
    </row>
    <row r="5" spans="1:12" ht="32.25" customHeight="1" x14ac:dyDescent="0.3">
      <c r="A5" s="10" t="s">
        <v>5</v>
      </c>
      <c r="B5" s="11"/>
      <c r="C5" s="7" t="s">
        <v>6</v>
      </c>
      <c r="D5" s="120">
        <f>C8+C9+C10+C11+C12+C13+C14+C15+C16+C17</f>
        <v>0</v>
      </c>
      <c r="E5" s="120"/>
      <c r="F5" s="120"/>
      <c r="G5" s="120"/>
      <c r="H5" s="120"/>
      <c r="I5" s="120"/>
      <c r="K5" s="12" t="s">
        <v>7</v>
      </c>
    </row>
    <row r="6" spans="1:12" ht="26.4" thickBot="1" x14ac:dyDescent="0.55000000000000004">
      <c r="A6" s="121" t="str">
        <f>IF(AND(G4="IntraCentro",D5&gt;L28),"Orçamento ultrapassou o limite do Edital",IF(AND(G4="InterCentros",D5&gt;L29),"Orçamento ultrapassou o limite do Edital"," "))</f>
        <v xml:space="preserve"> </v>
      </c>
      <c r="B6" s="121"/>
      <c r="C6" s="121"/>
      <c r="D6" s="121"/>
      <c r="E6" s="121"/>
      <c r="F6" s="121"/>
      <c r="G6" s="121"/>
      <c r="H6" s="121"/>
      <c r="I6" s="121"/>
      <c r="K6" s="13">
        <v>0.2</v>
      </c>
    </row>
    <row r="7" spans="1:12" ht="18" x14ac:dyDescent="0.35">
      <c r="A7" s="14"/>
      <c r="B7" s="15" t="s">
        <v>8</v>
      </c>
      <c r="C7" s="16" t="s">
        <v>9</v>
      </c>
      <c r="D7" s="17"/>
      <c r="E7" s="14"/>
      <c r="F7" s="14"/>
      <c r="G7" s="14"/>
      <c r="H7" s="14"/>
      <c r="I7" s="14"/>
      <c r="K7" s="18" t="s">
        <v>10</v>
      </c>
    </row>
    <row r="8" spans="1:12" ht="18" x14ac:dyDescent="0.35">
      <c r="A8" s="14"/>
      <c r="B8" s="19" t="s">
        <v>11</v>
      </c>
      <c r="C8" s="20">
        <f>K59</f>
        <v>0</v>
      </c>
      <c r="D8" s="17"/>
      <c r="E8" s="14"/>
      <c r="F8" s="14"/>
      <c r="G8" s="14"/>
      <c r="H8" s="14"/>
      <c r="I8" s="14"/>
      <c r="K8" s="21">
        <v>0.1</v>
      </c>
    </row>
    <row r="9" spans="1:12" ht="18" x14ac:dyDescent="0.35">
      <c r="A9" s="14"/>
      <c r="B9" s="22" t="s">
        <v>12</v>
      </c>
      <c r="C9" s="23">
        <f>L59</f>
        <v>0</v>
      </c>
      <c r="D9" s="17"/>
      <c r="E9" s="14"/>
      <c r="F9" s="14"/>
      <c r="G9" s="14"/>
      <c r="H9" s="14"/>
      <c r="I9" s="14"/>
      <c r="K9" s="13" t="s">
        <v>111</v>
      </c>
      <c r="L9" s="13">
        <v>0.03</v>
      </c>
    </row>
    <row r="10" spans="1:12" ht="18" x14ac:dyDescent="0.35">
      <c r="A10" s="14"/>
      <c r="B10" s="24" t="s">
        <v>13</v>
      </c>
      <c r="C10" s="25">
        <f>M59</f>
        <v>0</v>
      </c>
      <c r="D10" s="17"/>
      <c r="E10" s="14"/>
      <c r="F10" s="14"/>
      <c r="G10" s="14"/>
      <c r="H10" s="14"/>
      <c r="I10" s="14"/>
      <c r="K10" s="13" t="s">
        <v>85</v>
      </c>
    </row>
    <row r="11" spans="1:12" ht="18" x14ac:dyDescent="0.35">
      <c r="A11" s="14"/>
      <c r="B11" s="26" t="s">
        <v>14</v>
      </c>
      <c r="C11" s="27">
        <f>N59</f>
        <v>0</v>
      </c>
      <c r="D11" s="17"/>
      <c r="E11" s="14"/>
      <c r="F11" s="14"/>
      <c r="G11" s="14"/>
      <c r="H11" s="14"/>
      <c r="I11" s="14"/>
      <c r="K11" s="13"/>
    </row>
    <row r="12" spans="1:12" ht="18" x14ac:dyDescent="0.35">
      <c r="A12" s="14"/>
      <c r="B12" s="24" t="s">
        <v>15</v>
      </c>
      <c r="C12" s="25">
        <f>H75</f>
        <v>0</v>
      </c>
      <c r="D12" s="17"/>
      <c r="E12" s="14"/>
      <c r="F12" s="14"/>
      <c r="G12" s="14"/>
      <c r="H12" s="14"/>
      <c r="I12" s="14"/>
      <c r="K12" s="13" t="s">
        <v>86</v>
      </c>
    </row>
    <row r="13" spans="1:12" ht="18" x14ac:dyDescent="0.35">
      <c r="A13" s="14"/>
      <c r="B13" s="28" t="s">
        <v>16</v>
      </c>
      <c r="C13" s="29">
        <f>O59</f>
        <v>0</v>
      </c>
      <c r="D13" s="17"/>
      <c r="E13" s="14"/>
      <c r="F13" s="14"/>
      <c r="G13" s="14"/>
      <c r="H13" s="14"/>
      <c r="I13" s="14"/>
      <c r="K13" s="13" t="s">
        <v>87</v>
      </c>
    </row>
    <row r="14" spans="1:12" ht="18" x14ac:dyDescent="0.35">
      <c r="A14" s="14"/>
      <c r="B14" s="24" t="s">
        <v>17</v>
      </c>
      <c r="C14" s="25">
        <f>P59</f>
        <v>0</v>
      </c>
      <c r="D14" s="17"/>
      <c r="E14" s="14"/>
      <c r="F14" s="14"/>
      <c r="G14" s="14"/>
      <c r="H14" s="14"/>
      <c r="I14" s="14"/>
      <c r="K14" s="13"/>
    </row>
    <row r="15" spans="1:12" ht="18" x14ac:dyDescent="0.35">
      <c r="A15" s="14"/>
      <c r="B15" s="26" t="s">
        <v>18</v>
      </c>
      <c r="C15" s="27">
        <f>(C8+C9+C10+C11+C12+C13+C14)*$K$8</f>
        <v>0</v>
      </c>
      <c r="D15" s="17"/>
      <c r="E15" s="14"/>
      <c r="F15" s="14"/>
      <c r="G15" s="14"/>
      <c r="H15" s="14"/>
      <c r="I15" s="14"/>
      <c r="K15" s="13" t="s">
        <v>88</v>
      </c>
    </row>
    <row r="16" spans="1:12" ht="18" x14ac:dyDescent="0.35">
      <c r="A16" s="14"/>
      <c r="B16" s="24" t="s">
        <v>19</v>
      </c>
      <c r="C16" s="25">
        <f>I59</f>
        <v>0</v>
      </c>
      <c r="D16" s="17"/>
      <c r="E16" s="14"/>
      <c r="F16" s="14"/>
      <c r="G16" s="14"/>
      <c r="H16" s="14"/>
      <c r="I16" s="14"/>
      <c r="K16" s="13"/>
    </row>
    <row r="17" spans="1:20" ht="18" x14ac:dyDescent="0.35">
      <c r="A17" s="14"/>
      <c r="B17" s="30" t="s">
        <v>110</v>
      </c>
      <c r="C17" s="31">
        <f>(C8+C9)*L9</f>
        <v>0</v>
      </c>
      <c r="D17" s="14"/>
      <c r="E17" s="14"/>
      <c r="F17" s="14"/>
      <c r="G17" s="14"/>
      <c r="H17" s="14"/>
      <c r="I17" s="14"/>
      <c r="K17" s="13"/>
    </row>
    <row r="18" spans="1:20" ht="18" x14ac:dyDescent="0.35">
      <c r="A18" s="14"/>
      <c r="B18" s="14"/>
      <c r="C18" s="32"/>
      <c r="D18" s="14"/>
      <c r="E18" s="14"/>
      <c r="F18" s="14"/>
      <c r="G18" s="14"/>
      <c r="H18" s="14"/>
      <c r="I18" s="14"/>
      <c r="K18" s="13" t="s">
        <v>89</v>
      </c>
    </row>
    <row r="19" spans="1:20" ht="18" x14ac:dyDescent="0.35">
      <c r="A19" s="112" t="s">
        <v>20</v>
      </c>
      <c r="B19" s="112"/>
      <c r="C19" s="112"/>
      <c r="D19" s="112"/>
      <c r="E19" s="112"/>
      <c r="F19" s="112"/>
      <c r="G19" s="112"/>
      <c r="H19" s="112"/>
      <c r="I19" s="112"/>
      <c r="K19" s="33" t="s">
        <v>90</v>
      </c>
    </row>
    <row r="20" spans="1:20" ht="14.4" customHeight="1" x14ac:dyDescent="0.3">
      <c r="A20" s="113" t="s">
        <v>98</v>
      </c>
      <c r="B20" s="113"/>
      <c r="C20" s="113"/>
      <c r="D20" s="113"/>
      <c r="E20" s="113"/>
      <c r="F20" s="113"/>
      <c r="G20" s="113"/>
      <c r="H20" s="113"/>
      <c r="I20" s="113"/>
      <c r="K20" s="33" t="s">
        <v>91</v>
      </c>
    </row>
    <row r="21" spans="1:20" ht="14.4" customHeight="1" x14ac:dyDescent="0.3">
      <c r="A21" s="113" t="s">
        <v>102</v>
      </c>
      <c r="B21" s="113"/>
      <c r="C21" s="113"/>
      <c r="D21" s="113"/>
      <c r="E21" s="113"/>
      <c r="F21" s="113"/>
      <c r="G21" s="34"/>
      <c r="H21" s="34"/>
      <c r="I21" s="34"/>
      <c r="K21" s="33" t="s">
        <v>92</v>
      </c>
    </row>
    <row r="22" spans="1:20" ht="14.4" customHeight="1" x14ac:dyDescent="0.3">
      <c r="A22" s="113" t="s">
        <v>99</v>
      </c>
      <c r="B22" s="113"/>
      <c r="C22" s="113"/>
      <c r="D22" s="113"/>
      <c r="E22" s="113"/>
      <c r="F22" s="113"/>
      <c r="G22" s="113"/>
      <c r="H22" s="113"/>
      <c r="I22" s="113"/>
      <c r="K22" s="33" t="s">
        <v>93</v>
      </c>
    </row>
    <row r="23" spans="1:20" ht="14.4" customHeight="1" x14ac:dyDescent="0.3">
      <c r="A23" s="113" t="s">
        <v>21</v>
      </c>
      <c r="B23" s="113"/>
      <c r="C23" s="113"/>
      <c r="D23" s="113"/>
      <c r="E23" s="113"/>
      <c r="F23" s="113"/>
      <c r="G23" s="113"/>
      <c r="H23" s="113"/>
      <c r="I23" s="113"/>
      <c r="K23" s="33" t="s">
        <v>94</v>
      </c>
    </row>
    <row r="24" spans="1:20" ht="14.4" customHeight="1" x14ac:dyDescent="0.3">
      <c r="A24" s="113" t="s">
        <v>100</v>
      </c>
      <c r="B24" s="113"/>
      <c r="C24" s="113"/>
      <c r="D24" s="113"/>
      <c r="E24" s="113"/>
      <c r="F24" s="113"/>
      <c r="G24" s="113"/>
      <c r="H24" s="113"/>
      <c r="I24" s="113"/>
      <c r="K24" s="33" t="s">
        <v>95</v>
      </c>
    </row>
    <row r="25" spans="1:20" x14ac:dyDescent="0.3">
      <c r="A25" s="151" t="s">
        <v>22</v>
      </c>
      <c r="B25" s="151"/>
      <c r="C25" s="151"/>
      <c r="D25" s="151"/>
      <c r="E25" s="151"/>
      <c r="F25" s="151"/>
      <c r="G25" s="151"/>
      <c r="H25" s="151"/>
      <c r="I25" s="151"/>
    </row>
    <row r="26" spans="1:20" ht="14.4" customHeight="1" x14ac:dyDescent="0.3">
      <c r="A26" s="113" t="s">
        <v>23</v>
      </c>
      <c r="B26" s="113"/>
      <c r="C26" s="113"/>
      <c r="D26" s="113"/>
      <c r="E26" s="113"/>
      <c r="F26" s="113"/>
      <c r="G26" s="113"/>
      <c r="H26" s="113"/>
      <c r="I26" s="113"/>
      <c r="K26" s="35" t="s">
        <v>101</v>
      </c>
    </row>
    <row r="27" spans="1:20" ht="14.4" customHeight="1" x14ac:dyDescent="0.3">
      <c r="A27" s="113" t="s">
        <v>108</v>
      </c>
      <c r="B27" s="113"/>
      <c r="C27" s="113"/>
      <c r="D27" s="113"/>
      <c r="E27" s="113"/>
      <c r="F27" s="113"/>
      <c r="G27" s="113"/>
      <c r="H27" s="113"/>
      <c r="I27" s="113"/>
      <c r="K27" s="35"/>
    </row>
    <row r="28" spans="1:20" ht="14.4" customHeight="1" x14ac:dyDescent="0.3">
      <c r="A28" s="113" t="s">
        <v>109</v>
      </c>
      <c r="B28" s="113"/>
      <c r="C28" s="113"/>
      <c r="D28" s="113"/>
      <c r="E28" s="113"/>
      <c r="F28" s="113"/>
      <c r="G28" s="113"/>
      <c r="H28" s="113"/>
      <c r="I28" s="113"/>
      <c r="K28" s="1" t="s">
        <v>86</v>
      </c>
      <c r="L28" s="36">
        <v>500000</v>
      </c>
    </row>
    <row r="29" spans="1:20" ht="14.4" customHeight="1" x14ac:dyDescent="0.3">
      <c r="A29" s="113" t="s">
        <v>24</v>
      </c>
      <c r="B29" s="113"/>
      <c r="C29" s="113"/>
      <c r="D29" s="113"/>
      <c r="E29" s="113"/>
      <c r="F29" s="113"/>
      <c r="G29" s="113"/>
      <c r="H29" s="113"/>
      <c r="I29" s="113"/>
      <c r="K29" s="1" t="s">
        <v>87</v>
      </c>
      <c r="L29" s="37">
        <v>500000</v>
      </c>
    </row>
    <row r="30" spans="1:20" x14ac:dyDescent="0.3">
      <c r="A30" s="137"/>
      <c r="B30" s="137"/>
      <c r="C30" s="137"/>
      <c r="D30" s="137"/>
      <c r="E30" s="137"/>
      <c r="F30" s="137"/>
      <c r="G30" s="137"/>
      <c r="H30" s="137"/>
      <c r="I30" s="137"/>
    </row>
    <row r="31" spans="1:20" ht="43.5" customHeight="1" x14ac:dyDescent="0.3">
      <c r="A31" s="38" t="s">
        <v>25</v>
      </c>
      <c r="B31" s="138" t="s">
        <v>26</v>
      </c>
      <c r="C31" s="139"/>
      <c r="D31" s="38" t="s">
        <v>27</v>
      </c>
      <c r="E31" s="39" t="s">
        <v>9</v>
      </c>
      <c r="F31" s="40" t="s">
        <v>28</v>
      </c>
      <c r="G31" s="41" t="s">
        <v>29</v>
      </c>
      <c r="H31" s="38" t="s">
        <v>30</v>
      </c>
      <c r="I31" s="42" t="s">
        <v>31</v>
      </c>
      <c r="K31" s="43" t="s">
        <v>32</v>
      </c>
      <c r="L31" s="43" t="s">
        <v>33</v>
      </c>
      <c r="M31" s="43" t="s">
        <v>34</v>
      </c>
      <c r="N31" s="43" t="s">
        <v>35</v>
      </c>
      <c r="O31" s="43" t="s">
        <v>36</v>
      </c>
      <c r="P31" s="43" t="s">
        <v>37</v>
      </c>
      <c r="Q31" s="43" t="s">
        <v>38</v>
      </c>
      <c r="T31" s="44"/>
    </row>
    <row r="32" spans="1:20" ht="19.2" customHeight="1" x14ac:dyDescent="0.3">
      <c r="A32" s="95"/>
      <c r="B32" s="140"/>
      <c r="C32" s="140"/>
      <c r="D32" s="78"/>
      <c r="E32" s="79"/>
      <c r="F32" s="80"/>
      <c r="G32" s="81"/>
      <c r="H32" s="46">
        <f>IF(E32&lt;&gt;0,E32*D32,IF(F32&lt;&gt;0,F32*$K$2*D32,G32*$K$4*D32))</f>
        <v>0</v>
      </c>
      <c r="I32" s="47">
        <f>IF(E32&lt;&gt;0,0,IF(OR(AND(F32&lt;&gt;0,G32&lt;&gt;0),A32="Equipamento",A32="Consumo"),H32*$K$6,0))</f>
        <v>0</v>
      </c>
      <c r="K32" s="37">
        <f>IF($A32="Equipamento",$H32,0)</f>
        <v>0</v>
      </c>
      <c r="L32" s="37">
        <f>IF($A32="Consumo",$H32,0)</f>
        <v>0</v>
      </c>
      <c r="M32" s="37">
        <f>IF($A32="Serviço",$H32,0)</f>
        <v>0</v>
      </c>
      <c r="N32" s="37">
        <f>IF($A32="Inscrição",$H32,0)</f>
        <v>0</v>
      </c>
      <c r="O32" s="37">
        <f>IF($A32="Diária",$H32,0)</f>
        <v>0</v>
      </c>
      <c r="P32" s="37">
        <f>IF($A32="Passagem",$H32,0)</f>
        <v>0</v>
      </c>
      <c r="Q32" s="45" t="s">
        <v>39</v>
      </c>
    </row>
    <row r="33" spans="1:19" ht="18" x14ac:dyDescent="0.3">
      <c r="A33" s="95"/>
      <c r="B33" s="140"/>
      <c r="C33" s="140"/>
      <c r="D33" s="78"/>
      <c r="E33" s="79"/>
      <c r="F33" s="80"/>
      <c r="G33" s="81"/>
      <c r="H33" s="46">
        <f t="shared" ref="H33:H58" si="0">IF(E33&lt;&gt;0,E33*D33,IF(F33&lt;&gt;0,F33*$K$2*D33,G33*$K$4*D33))</f>
        <v>0</v>
      </c>
      <c r="I33" s="47">
        <f>IF(E33&lt;&gt;0,0,IF(OR(AND(F33&lt;&gt;0,G33&lt;&gt;0),A33="Equipamento",A33="Consumo"),H33*$K$6,0))</f>
        <v>0</v>
      </c>
      <c r="K33" s="37">
        <f t="shared" ref="K33:K58" si="1">IF($A33="Equipamento",$H33,0)</f>
        <v>0</v>
      </c>
      <c r="L33" s="37">
        <f t="shared" ref="L33:L58" si="2">IF($A33="Consumo",$H33,0)</f>
        <v>0</v>
      </c>
      <c r="M33" s="37">
        <f t="shared" ref="M33:M58" si="3">IF($A33="Serviço",$H33,0)</f>
        <v>0</v>
      </c>
      <c r="N33" s="37">
        <f t="shared" ref="N33:N58" si="4">IF($A33="Inscrição",$H33,0)</f>
        <v>0</v>
      </c>
      <c r="O33" s="37">
        <f t="shared" ref="O33:O58" si="5">IF($A33="Diária",$H33,0)</f>
        <v>0</v>
      </c>
      <c r="P33" s="37">
        <f t="shared" ref="P33:P58" si="6">IF($A33="Passagem",$H33,0)</f>
        <v>0</v>
      </c>
      <c r="Q33" s="45" t="s">
        <v>40</v>
      </c>
    </row>
    <row r="34" spans="1:19" ht="18" x14ac:dyDescent="0.3">
      <c r="A34" s="95"/>
      <c r="B34" s="140"/>
      <c r="C34" s="140"/>
      <c r="D34" s="78"/>
      <c r="E34" s="79"/>
      <c r="F34" s="80"/>
      <c r="G34" s="81"/>
      <c r="H34" s="46">
        <f t="shared" si="0"/>
        <v>0</v>
      </c>
      <c r="I34" s="47">
        <f t="shared" ref="I34:I58" si="7">IF(E34&lt;&gt;0,0,IF(OR(AND(F34&lt;&gt;0,G34&lt;&gt;0),A34="Equipamento",A34="Consumo"),H34*$K$6,0))</f>
        <v>0</v>
      </c>
      <c r="K34" s="37">
        <f t="shared" si="1"/>
        <v>0</v>
      </c>
      <c r="L34" s="37">
        <f t="shared" si="2"/>
        <v>0</v>
      </c>
      <c r="M34" s="37">
        <f t="shared" si="3"/>
        <v>0</v>
      </c>
      <c r="N34" s="37">
        <f t="shared" si="4"/>
        <v>0</v>
      </c>
      <c r="O34" s="37">
        <f t="shared" si="5"/>
        <v>0</v>
      </c>
      <c r="P34" s="37">
        <f t="shared" si="6"/>
        <v>0</v>
      </c>
      <c r="Q34" s="45" t="s">
        <v>41</v>
      </c>
    </row>
    <row r="35" spans="1:19" ht="18" x14ac:dyDescent="0.3">
      <c r="A35" s="95"/>
      <c r="B35" s="129"/>
      <c r="C35" s="129"/>
      <c r="D35" s="78"/>
      <c r="E35" s="79"/>
      <c r="F35" s="80"/>
      <c r="G35" s="81"/>
      <c r="H35" s="46">
        <f t="shared" si="0"/>
        <v>0</v>
      </c>
      <c r="I35" s="47">
        <f t="shared" si="7"/>
        <v>0</v>
      </c>
      <c r="K35" s="37">
        <f t="shared" si="1"/>
        <v>0</v>
      </c>
      <c r="L35" s="37">
        <f t="shared" si="2"/>
        <v>0</v>
      </c>
      <c r="M35" s="37">
        <f t="shared" si="3"/>
        <v>0</v>
      </c>
      <c r="N35" s="37">
        <f t="shared" si="4"/>
        <v>0</v>
      </c>
      <c r="O35" s="37">
        <f t="shared" si="5"/>
        <v>0</v>
      </c>
      <c r="P35" s="37">
        <f t="shared" si="6"/>
        <v>0</v>
      </c>
      <c r="Q35" s="45" t="s">
        <v>42</v>
      </c>
    </row>
    <row r="36" spans="1:19" ht="18" x14ac:dyDescent="0.3">
      <c r="A36" s="95"/>
      <c r="B36" s="129"/>
      <c r="C36" s="129"/>
      <c r="D36" s="78"/>
      <c r="E36" s="79"/>
      <c r="F36" s="80"/>
      <c r="G36" s="81"/>
      <c r="H36" s="46">
        <f t="shared" si="0"/>
        <v>0</v>
      </c>
      <c r="I36" s="47">
        <f t="shared" si="7"/>
        <v>0</v>
      </c>
      <c r="K36" s="37">
        <f t="shared" si="1"/>
        <v>0</v>
      </c>
      <c r="L36" s="37">
        <f t="shared" si="2"/>
        <v>0</v>
      </c>
      <c r="M36" s="37">
        <f t="shared" si="3"/>
        <v>0</v>
      </c>
      <c r="N36" s="37">
        <f t="shared" si="4"/>
        <v>0</v>
      </c>
      <c r="O36" s="37">
        <f t="shared" si="5"/>
        <v>0</v>
      </c>
      <c r="P36" s="37">
        <f t="shared" si="6"/>
        <v>0</v>
      </c>
      <c r="Q36" s="45" t="s">
        <v>43</v>
      </c>
    </row>
    <row r="37" spans="1:19" ht="18" x14ac:dyDescent="0.3">
      <c r="A37" s="95"/>
      <c r="B37" s="129"/>
      <c r="C37" s="129"/>
      <c r="D37" s="78"/>
      <c r="E37" s="79"/>
      <c r="F37" s="80"/>
      <c r="G37" s="81"/>
      <c r="H37" s="46">
        <f t="shared" si="0"/>
        <v>0</v>
      </c>
      <c r="I37" s="47">
        <f t="shared" si="7"/>
        <v>0</v>
      </c>
      <c r="K37" s="37">
        <f t="shared" si="1"/>
        <v>0</v>
      </c>
      <c r="L37" s="37">
        <f t="shared" si="2"/>
        <v>0</v>
      </c>
      <c r="M37" s="37">
        <f t="shared" si="3"/>
        <v>0</v>
      </c>
      <c r="N37" s="37">
        <f t="shared" si="4"/>
        <v>0</v>
      </c>
      <c r="O37" s="37">
        <f t="shared" si="5"/>
        <v>0</v>
      </c>
      <c r="P37" s="37">
        <f t="shared" si="6"/>
        <v>0</v>
      </c>
      <c r="Q37" s="45" t="s">
        <v>44</v>
      </c>
    </row>
    <row r="38" spans="1:19" ht="18" x14ac:dyDescent="0.3">
      <c r="A38" s="95"/>
      <c r="B38" s="129"/>
      <c r="C38" s="129"/>
      <c r="D38" s="78"/>
      <c r="E38" s="79"/>
      <c r="F38" s="80"/>
      <c r="G38" s="81"/>
      <c r="H38" s="46">
        <f t="shared" si="0"/>
        <v>0</v>
      </c>
      <c r="I38" s="47">
        <f t="shared" si="7"/>
        <v>0</v>
      </c>
      <c r="K38" s="37">
        <f t="shared" si="1"/>
        <v>0</v>
      </c>
      <c r="L38" s="37">
        <f t="shared" si="2"/>
        <v>0</v>
      </c>
      <c r="M38" s="37">
        <f t="shared" si="3"/>
        <v>0</v>
      </c>
      <c r="N38" s="37">
        <f t="shared" si="4"/>
        <v>0</v>
      </c>
      <c r="O38" s="37">
        <f t="shared" si="5"/>
        <v>0</v>
      </c>
      <c r="P38" s="37">
        <f t="shared" si="6"/>
        <v>0</v>
      </c>
    </row>
    <row r="39" spans="1:19" ht="18" x14ac:dyDescent="0.3">
      <c r="A39" s="95"/>
      <c r="B39" s="129"/>
      <c r="C39" s="129"/>
      <c r="D39" s="78"/>
      <c r="E39" s="79"/>
      <c r="F39" s="80"/>
      <c r="G39" s="81"/>
      <c r="H39" s="46">
        <f t="shared" si="0"/>
        <v>0</v>
      </c>
      <c r="I39" s="47">
        <f t="shared" si="7"/>
        <v>0</v>
      </c>
      <c r="K39" s="37">
        <f t="shared" si="1"/>
        <v>0</v>
      </c>
      <c r="L39" s="37">
        <f t="shared" si="2"/>
        <v>0</v>
      </c>
      <c r="M39" s="37">
        <f t="shared" si="3"/>
        <v>0</v>
      </c>
      <c r="N39" s="37">
        <f t="shared" si="4"/>
        <v>0</v>
      </c>
      <c r="O39" s="37">
        <f t="shared" si="5"/>
        <v>0</v>
      </c>
      <c r="P39" s="37">
        <f t="shared" si="6"/>
        <v>0</v>
      </c>
    </row>
    <row r="40" spans="1:19" ht="18" x14ac:dyDescent="0.35">
      <c r="A40" s="95"/>
      <c r="B40" s="129"/>
      <c r="C40" s="129"/>
      <c r="D40" s="78"/>
      <c r="E40" s="79"/>
      <c r="F40" s="80"/>
      <c r="G40" s="81"/>
      <c r="H40" s="46">
        <f t="shared" si="0"/>
        <v>0</v>
      </c>
      <c r="I40" s="47">
        <f t="shared" si="7"/>
        <v>0</v>
      </c>
      <c r="K40" s="37">
        <f t="shared" si="1"/>
        <v>0</v>
      </c>
      <c r="L40" s="37">
        <f t="shared" si="2"/>
        <v>0</v>
      </c>
      <c r="M40" s="37">
        <f t="shared" si="3"/>
        <v>0</v>
      </c>
      <c r="N40" s="37">
        <f t="shared" si="4"/>
        <v>0</v>
      </c>
      <c r="O40" s="37">
        <f t="shared" si="5"/>
        <v>0</v>
      </c>
      <c r="P40" s="37">
        <f t="shared" si="6"/>
        <v>0</v>
      </c>
      <c r="S40" s="48" t="s">
        <v>45</v>
      </c>
    </row>
    <row r="41" spans="1:19" ht="18" x14ac:dyDescent="0.3">
      <c r="A41" s="95"/>
      <c r="B41" s="129"/>
      <c r="C41" s="129"/>
      <c r="D41" s="78"/>
      <c r="E41" s="79"/>
      <c r="F41" s="80"/>
      <c r="G41" s="81"/>
      <c r="H41" s="46">
        <f t="shared" si="0"/>
        <v>0</v>
      </c>
      <c r="I41" s="47">
        <f t="shared" si="7"/>
        <v>0</v>
      </c>
      <c r="K41" s="37">
        <f t="shared" si="1"/>
        <v>0</v>
      </c>
      <c r="L41" s="37">
        <f t="shared" si="2"/>
        <v>0</v>
      </c>
      <c r="M41" s="37">
        <f t="shared" si="3"/>
        <v>0</v>
      </c>
      <c r="N41" s="37">
        <f t="shared" si="4"/>
        <v>0</v>
      </c>
      <c r="O41" s="37">
        <f t="shared" si="5"/>
        <v>0</v>
      </c>
      <c r="P41" s="37">
        <f t="shared" si="6"/>
        <v>0</v>
      </c>
      <c r="Q41" s="141" t="s">
        <v>96</v>
      </c>
      <c r="R41" s="142"/>
      <c r="S41" s="49">
        <v>7500</v>
      </c>
    </row>
    <row r="42" spans="1:19" ht="18" x14ac:dyDescent="0.3">
      <c r="A42" s="95"/>
      <c r="B42" s="129"/>
      <c r="C42" s="129"/>
      <c r="D42" s="78"/>
      <c r="E42" s="79"/>
      <c r="F42" s="80"/>
      <c r="G42" s="81"/>
      <c r="H42" s="46">
        <f t="shared" si="0"/>
        <v>0</v>
      </c>
      <c r="I42" s="47">
        <f t="shared" si="7"/>
        <v>0</v>
      </c>
      <c r="K42" s="37">
        <f t="shared" si="1"/>
        <v>0</v>
      </c>
      <c r="L42" s="37">
        <f t="shared" si="2"/>
        <v>0</v>
      </c>
      <c r="M42" s="37">
        <f t="shared" si="3"/>
        <v>0</v>
      </c>
      <c r="N42" s="37">
        <f t="shared" si="4"/>
        <v>0</v>
      </c>
      <c r="O42" s="37">
        <f t="shared" si="5"/>
        <v>0</v>
      </c>
      <c r="P42" s="37">
        <f t="shared" si="6"/>
        <v>0</v>
      </c>
      <c r="Q42" s="141" t="s">
        <v>97</v>
      </c>
      <c r="R42" s="142"/>
      <c r="S42" s="50">
        <v>7500</v>
      </c>
    </row>
    <row r="43" spans="1:19" ht="18" x14ac:dyDescent="0.3">
      <c r="A43" s="95"/>
      <c r="B43" s="129"/>
      <c r="C43" s="129"/>
      <c r="D43" s="78"/>
      <c r="E43" s="79"/>
      <c r="F43" s="80"/>
      <c r="G43" s="81"/>
      <c r="H43" s="46">
        <f t="shared" si="0"/>
        <v>0</v>
      </c>
      <c r="I43" s="47">
        <f t="shared" si="7"/>
        <v>0</v>
      </c>
      <c r="K43" s="37">
        <f t="shared" si="1"/>
        <v>0</v>
      </c>
      <c r="L43" s="37">
        <f t="shared" si="2"/>
        <v>0</v>
      </c>
      <c r="M43" s="37">
        <f t="shared" si="3"/>
        <v>0</v>
      </c>
      <c r="N43" s="37">
        <f t="shared" si="4"/>
        <v>0</v>
      </c>
      <c r="O43" s="37">
        <f t="shared" si="5"/>
        <v>0</v>
      </c>
      <c r="P43" s="37">
        <f t="shared" si="6"/>
        <v>0</v>
      </c>
      <c r="Q43" s="51"/>
      <c r="R43" s="52"/>
      <c r="S43" s="50"/>
    </row>
    <row r="44" spans="1:19" ht="18" x14ac:dyDescent="0.3">
      <c r="A44" s="95"/>
      <c r="B44" s="129"/>
      <c r="C44" s="129"/>
      <c r="D44" s="78"/>
      <c r="E44" s="79"/>
      <c r="F44" s="80"/>
      <c r="G44" s="81"/>
      <c r="H44" s="46">
        <f t="shared" si="0"/>
        <v>0</v>
      </c>
      <c r="I44" s="47">
        <f t="shared" si="7"/>
        <v>0</v>
      </c>
      <c r="K44" s="37">
        <f t="shared" si="1"/>
        <v>0</v>
      </c>
      <c r="L44" s="37">
        <f t="shared" si="2"/>
        <v>0</v>
      </c>
      <c r="M44" s="37">
        <f t="shared" si="3"/>
        <v>0</v>
      </c>
      <c r="N44" s="37">
        <f t="shared" si="4"/>
        <v>0</v>
      </c>
      <c r="O44" s="37">
        <f t="shared" si="5"/>
        <v>0</v>
      </c>
      <c r="P44" s="37">
        <f t="shared" si="6"/>
        <v>0</v>
      </c>
      <c r="Q44" s="136"/>
      <c r="R44" s="136"/>
      <c r="S44" s="49"/>
    </row>
    <row r="45" spans="1:19" ht="18" x14ac:dyDescent="0.3">
      <c r="A45" s="95"/>
      <c r="B45" s="129"/>
      <c r="C45" s="129"/>
      <c r="D45" s="78"/>
      <c r="E45" s="79"/>
      <c r="F45" s="80"/>
      <c r="G45" s="81"/>
      <c r="H45" s="46">
        <f t="shared" si="0"/>
        <v>0</v>
      </c>
      <c r="I45" s="47">
        <f t="shared" si="7"/>
        <v>0</v>
      </c>
      <c r="K45" s="37">
        <f t="shared" si="1"/>
        <v>0</v>
      </c>
      <c r="L45" s="37">
        <f t="shared" si="2"/>
        <v>0</v>
      </c>
      <c r="M45" s="37">
        <f t="shared" si="3"/>
        <v>0</v>
      </c>
      <c r="N45" s="37">
        <f t="shared" si="4"/>
        <v>0</v>
      </c>
      <c r="O45" s="37">
        <f t="shared" si="5"/>
        <v>0</v>
      </c>
      <c r="P45" s="37">
        <f t="shared" si="6"/>
        <v>0</v>
      </c>
    </row>
    <row r="46" spans="1:19" ht="18" x14ac:dyDescent="0.3">
      <c r="A46" s="95"/>
      <c r="B46" s="130"/>
      <c r="C46" s="131"/>
      <c r="D46" s="82"/>
      <c r="E46" s="83"/>
      <c r="F46" s="84"/>
      <c r="G46" s="81"/>
      <c r="H46" s="46">
        <f t="shared" si="0"/>
        <v>0</v>
      </c>
      <c r="I46" s="47">
        <f t="shared" si="7"/>
        <v>0</v>
      </c>
      <c r="K46" s="37">
        <f t="shared" si="1"/>
        <v>0</v>
      </c>
      <c r="L46" s="37">
        <f t="shared" si="2"/>
        <v>0</v>
      </c>
      <c r="M46" s="37">
        <f t="shared" si="3"/>
        <v>0</v>
      </c>
      <c r="N46" s="37">
        <f t="shared" si="4"/>
        <v>0</v>
      </c>
      <c r="O46" s="37">
        <f t="shared" si="5"/>
        <v>0</v>
      </c>
      <c r="P46" s="37">
        <f t="shared" si="6"/>
        <v>0</v>
      </c>
    </row>
    <row r="47" spans="1:19" ht="18" x14ac:dyDescent="0.3">
      <c r="A47" s="95"/>
      <c r="B47" s="132"/>
      <c r="C47" s="133"/>
      <c r="D47" s="82"/>
      <c r="E47" s="83"/>
      <c r="F47" s="84"/>
      <c r="G47" s="81"/>
      <c r="H47" s="46">
        <f t="shared" si="0"/>
        <v>0</v>
      </c>
      <c r="I47" s="47">
        <f t="shared" si="7"/>
        <v>0</v>
      </c>
      <c r="K47" s="37">
        <f t="shared" si="1"/>
        <v>0</v>
      </c>
      <c r="L47" s="37">
        <f t="shared" si="2"/>
        <v>0</v>
      </c>
      <c r="M47" s="37">
        <f t="shared" si="3"/>
        <v>0</v>
      </c>
      <c r="N47" s="37">
        <f t="shared" si="4"/>
        <v>0</v>
      </c>
      <c r="O47" s="37">
        <f t="shared" si="5"/>
        <v>0</v>
      </c>
      <c r="P47" s="37">
        <f t="shared" si="6"/>
        <v>0</v>
      </c>
      <c r="Q47" s="53"/>
      <c r="S47" s="54"/>
    </row>
    <row r="48" spans="1:19" ht="18" x14ac:dyDescent="0.3">
      <c r="A48" s="95"/>
      <c r="B48" s="132"/>
      <c r="C48" s="133"/>
      <c r="D48" s="82"/>
      <c r="E48" s="83"/>
      <c r="F48" s="84"/>
      <c r="G48" s="81"/>
      <c r="H48" s="46">
        <f t="shared" si="0"/>
        <v>0</v>
      </c>
      <c r="I48" s="47">
        <f t="shared" si="7"/>
        <v>0</v>
      </c>
      <c r="K48" s="37">
        <f t="shared" si="1"/>
        <v>0</v>
      </c>
      <c r="L48" s="37">
        <f t="shared" si="2"/>
        <v>0</v>
      </c>
      <c r="M48" s="37">
        <f t="shared" si="3"/>
        <v>0</v>
      </c>
      <c r="N48" s="37">
        <f t="shared" si="4"/>
        <v>0</v>
      </c>
      <c r="O48" s="37">
        <f t="shared" si="5"/>
        <v>0</v>
      </c>
      <c r="P48" s="37">
        <f t="shared" si="6"/>
        <v>0</v>
      </c>
    </row>
    <row r="49" spans="1:16" ht="18" x14ac:dyDescent="0.3">
      <c r="A49" s="95"/>
      <c r="B49" s="130"/>
      <c r="C49" s="131"/>
      <c r="D49" s="82"/>
      <c r="E49" s="83"/>
      <c r="F49" s="84"/>
      <c r="G49" s="81"/>
      <c r="H49" s="46">
        <f t="shared" si="0"/>
        <v>0</v>
      </c>
      <c r="I49" s="47">
        <f t="shared" si="7"/>
        <v>0</v>
      </c>
      <c r="K49" s="37">
        <f t="shared" si="1"/>
        <v>0</v>
      </c>
      <c r="L49" s="37">
        <f t="shared" si="2"/>
        <v>0</v>
      </c>
      <c r="M49" s="37">
        <f t="shared" si="3"/>
        <v>0</v>
      </c>
      <c r="N49" s="37">
        <f t="shared" si="4"/>
        <v>0</v>
      </c>
      <c r="O49" s="37">
        <f t="shared" si="5"/>
        <v>0</v>
      </c>
      <c r="P49" s="37">
        <f t="shared" si="6"/>
        <v>0</v>
      </c>
    </row>
    <row r="50" spans="1:16" ht="18" x14ac:dyDescent="0.3">
      <c r="A50" s="95"/>
      <c r="B50" s="130"/>
      <c r="C50" s="131"/>
      <c r="D50" s="82"/>
      <c r="E50" s="83"/>
      <c r="F50" s="84"/>
      <c r="G50" s="81"/>
      <c r="H50" s="46">
        <f t="shared" si="0"/>
        <v>0</v>
      </c>
      <c r="I50" s="47">
        <f t="shared" si="7"/>
        <v>0</v>
      </c>
      <c r="K50" s="37">
        <f t="shared" si="1"/>
        <v>0</v>
      </c>
      <c r="L50" s="37">
        <f t="shared" si="2"/>
        <v>0</v>
      </c>
      <c r="M50" s="37">
        <f t="shared" si="3"/>
        <v>0</v>
      </c>
      <c r="N50" s="37">
        <f t="shared" si="4"/>
        <v>0</v>
      </c>
      <c r="O50" s="37">
        <f t="shared" si="5"/>
        <v>0</v>
      </c>
      <c r="P50" s="37">
        <f t="shared" si="6"/>
        <v>0</v>
      </c>
    </row>
    <row r="51" spans="1:16" ht="18" x14ac:dyDescent="0.3">
      <c r="A51" s="95"/>
      <c r="B51" s="130"/>
      <c r="C51" s="131"/>
      <c r="D51" s="82"/>
      <c r="E51" s="83"/>
      <c r="F51" s="84"/>
      <c r="G51" s="81"/>
      <c r="H51" s="46">
        <f t="shared" si="0"/>
        <v>0</v>
      </c>
      <c r="I51" s="47">
        <f t="shared" si="7"/>
        <v>0</v>
      </c>
      <c r="K51" s="37">
        <f t="shared" si="1"/>
        <v>0</v>
      </c>
      <c r="L51" s="37">
        <f t="shared" si="2"/>
        <v>0</v>
      </c>
      <c r="M51" s="37">
        <f t="shared" si="3"/>
        <v>0</v>
      </c>
      <c r="N51" s="37">
        <f t="shared" si="4"/>
        <v>0</v>
      </c>
      <c r="O51" s="37">
        <f t="shared" si="5"/>
        <v>0</v>
      </c>
      <c r="P51" s="37">
        <f t="shared" si="6"/>
        <v>0</v>
      </c>
    </row>
    <row r="52" spans="1:16" ht="18" x14ac:dyDescent="0.3">
      <c r="A52" s="95"/>
      <c r="B52" s="130"/>
      <c r="C52" s="131"/>
      <c r="D52" s="82"/>
      <c r="E52" s="83"/>
      <c r="F52" s="85"/>
      <c r="G52" s="86"/>
      <c r="H52" s="46">
        <f t="shared" si="0"/>
        <v>0</v>
      </c>
      <c r="I52" s="47">
        <f t="shared" si="7"/>
        <v>0</v>
      </c>
      <c r="K52" s="37">
        <f t="shared" si="1"/>
        <v>0</v>
      </c>
      <c r="L52" s="37">
        <f t="shared" si="2"/>
        <v>0</v>
      </c>
      <c r="M52" s="37">
        <f t="shared" si="3"/>
        <v>0</v>
      </c>
      <c r="N52" s="37">
        <f t="shared" si="4"/>
        <v>0</v>
      </c>
      <c r="O52" s="37">
        <f t="shared" si="5"/>
        <v>0</v>
      </c>
      <c r="P52" s="37">
        <f t="shared" si="6"/>
        <v>0</v>
      </c>
    </row>
    <row r="53" spans="1:16" ht="18" x14ac:dyDescent="0.3">
      <c r="A53" s="95"/>
      <c r="B53" s="130"/>
      <c r="C53" s="131"/>
      <c r="D53" s="82"/>
      <c r="E53" s="87"/>
      <c r="F53" s="85"/>
      <c r="G53" s="86"/>
      <c r="H53" s="46">
        <f t="shared" si="0"/>
        <v>0</v>
      </c>
      <c r="I53" s="47">
        <f t="shared" si="7"/>
        <v>0</v>
      </c>
      <c r="K53" s="37">
        <f t="shared" si="1"/>
        <v>0</v>
      </c>
      <c r="L53" s="37">
        <f t="shared" si="2"/>
        <v>0</v>
      </c>
      <c r="M53" s="37">
        <f t="shared" si="3"/>
        <v>0</v>
      </c>
      <c r="N53" s="37">
        <f t="shared" si="4"/>
        <v>0</v>
      </c>
      <c r="O53" s="37">
        <f t="shared" si="5"/>
        <v>0</v>
      </c>
      <c r="P53" s="37">
        <f t="shared" si="6"/>
        <v>0</v>
      </c>
    </row>
    <row r="54" spans="1:16" ht="18" x14ac:dyDescent="0.3">
      <c r="A54" s="95"/>
      <c r="B54" s="130"/>
      <c r="C54" s="131"/>
      <c r="D54" s="82"/>
      <c r="E54" s="83"/>
      <c r="F54" s="85"/>
      <c r="G54" s="86"/>
      <c r="H54" s="46">
        <f t="shared" si="0"/>
        <v>0</v>
      </c>
      <c r="I54" s="47">
        <f t="shared" si="7"/>
        <v>0</v>
      </c>
      <c r="K54" s="37">
        <f t="shared" si="1"/>
        <v>0</v>
      </c>
      <c r="L54" s="37">
        <f t="shared" si="2"/>
        <v>0</v>
      </c>
      <c r="M54" s="37">
        <f t="shared" si="3"/>
        <v>0</v>
      </c>
      <c r="N54" s="37">
        <f t="shared" si="4"/>
        <v>0</v>
      </c>
      <c r="O54" s="37">
        <f t="shared" si="5"/>
        <v>0</v>
      </c>
      <c r="P54" s="37">
        <f t="shared" si="6"/>
        <v>0</v>
      </c>
    </row>
    <row r="55" spans="1:16" ht="18" x14ac:dyDescent="0.3">
      <c r="A55" s="95"/>
      <c r="B55" s="130"/>
      <c r="C55" s="131"/>
      <c r="D55" s="82"/>
      <c r="E55" s="83"/>
      <c r="F55" s="85"/>
      <c r="G55" s="86"/>
      <c r="H55" s="46">
        <f t="shared" si="0"/>
        <v>0</v>
      </c>
      <c r="I55" s="47">
        <f t="shared" si="7"/>
        <v>0</v>
      </c>
      <c r="K55" s="37">
        <f t="shared" si="1"/>
        <v>0</v>
      </c>
      <c r="L55" s="37">
        <f t="shared" si="2"/>
        <v>0</v>
      </c>
      <c r="M55" s="37">
        <f t="shared" si="3"/>
        <v>0</v>
      </c>
      <c r="N55" s="37">
        <f t="shared" si="4"/>
        <v>0</v>
      </c>
      <c r="O55" s="37">
        <f t="shared" si="5"/>
        <v>0</v>
      </c>
      <c r="P55" s="37">
        <f t="shared" si="6"/>
        <v>0</v>
      </c>
    </row>
    <row r="56" spans="1:16" ht="18" x14ac:dyDescent="0.3">
      <c r="A56" s="95"/>
      <c r="B56" s="88"/>
      <c r="C56" s="89"/>
      <c r="D56" s="82"/>
      <c r="E56" s="83"/>
      <c r="F56" s="85"/>
      <c r="G56" s="86"/>
      <c r="H56" s="46">
        <f t="shared" si="0"/>
        <v>0</v>
      </c>
      <c r="I56" s="47">
        <f t="shared" si="7"/>
        <v>0</v>
      </c>
      <c r="K56" s="37">
        <f t="shared" si="1"/>
        <v>0</v>
      </c>
      <c r="L56" s="37">
        <f t="shared" si="2"/>
        <v>0</v>
      </c>
      <c r="M56" s="37">
        <f t="shared" si="3"/>
        <v>0</v>
      </c>
      <c r="N56" s="37">
        <f t="shared" si="4"/>
        <v>0</v>
      </c>
      <c r="O56" s="37">
        <f t="shared" si="5"/>
        <v>0</v>
      </c>
      <c r="P56" s="37">
        <f t="shared" si="6"/>
        <v>0</v>
      </c>
    </row>
    <row r="57" spans="1:16" ht="18" x14ac:dyDescent="0.3">
      <c r="A57" s="95"/>
      <c r="B57" s="134"/>
      <c r="C57" s="135"/>
      <c r="D57" s="82"/>
      <c r="E57" s="90"/>
      <c r="F57" s="85"/>
      <c r="G57" s="86"/>
      <c r="H57" s="46">
        <f t="shared" si="0"/>
        <v>0</v>
      </c>
      <c r="I57" s="47">
        <f t="shared" si="7"/>
        <v>0</v>
      </c>
      <c r="K57" s="37">
        <f t="shared" si="1"/>
        <v>0</v>
      </c>
      <c r="L57" s="37">
        <f t="shared" si="2"/>
        <v>0</v>
      </c>
      <c r="M57" s="37">
        <f t="shared" si="3"/>
        <v>0</v>
      </c>
      <c r="N57" s="37">
        <f t="shared" si="4"/>
        <v>0</v>
      </c>
      <c r="O57" s="37">
        <f t="shared" si="5"/>
        <v>0</v>
      </c>
      <c r="P57" s="37">
        <f t="shared" si="6"/>
        <v>0</v>
      </c>
    </row>
    <row r="58" spans="1:16" ht="18.600000000000001" thickBot="1" x14ac:dyDescent="0.35">
      <c r="A58" s="95"/>
      <c r="B58" s="134"/>
      <c r="C58" s="135"/>
      <c r="D58" s="82"/>
      <c r="E58" s="90"/>
      <c r="F58" s="85"/>
      <c r="G58" s="86"/>
      <c r="H58" s="74">
        <f t="shared" si="0"/>
        <v>0</v>
      </c>
      <c r="I58" s="75">
        <f t="shared" si="7"/>
        <v>0</v>
      </c>
      <c r="K58" s="37">
        <f t="shared" si="1"/>
        <v>0</v>
      </c>
      <c r="L58" s="37">
        <f t="shared" si="2"/>
        <v>0</v>
      </c>
      <c r="M58" s="37">
        <f t="shared" si="3"/>
        <v>0</v>
      </c>
      <c r="N58" s="37">
        <f t="shared" si="4"/>
        <v>0</v>
      </c>
      <c r="O58" s="37">
        <f t="shared" si="5"/>
        <v>0</v>
      </c>
      <c r="P58" s="37">
        <f t="shared" si="6"/>
        <v>0</v>
      </c>
    </row>
    <row r="59" spans="1:16" s="58" customFormat="1" ht="18.600000000000001" thickBot="1" x14ac:dyDescent="0.4">
      <c r="A59" s="152" t="s">
        <v>46</v>
      </c>
      <c r="B59" s="152"/>
      <c r="C59" s="152"/>
      <c r="D59" s="55"/>
      <c r="E59" s="56"/>
      <c r="F59" s="56"/>
      <c r="G59" s="56"/>
      <c r="H59" s="76">
        <f>SUM(H32:H58)</f>
        <v>0</v>
      </c>
      <c r="I59" s="77">
        <f>SUM(I32:I58)</f>
        <v>0</v>
      </c>
      <c r="K59" s="59">
        <f t="shared" ref="K59:P59" si="8">SUM(K32:K58)</f>
        <v>0</v>
      </c>
      <c r="L59" s="59">
        <f t="shared" si="8"/>
        <v>0</v>
      </c>
      <c r="M59" s="59">
        <f t="shared" si="8"/>
        <v>0</v>
      </c>
      <c r="N59" s="59">
        <f t="shared" si="8"/>
        <v>0</v>
      </c>
      <c r="O59" s="59">
        <f t="shared" si="8"/>
        <v>0</v>
      </c>
      <c r="P59" s="59">
        <f t="shared" si="8"/>
        <v>0</v>
      </c>
    </row>
    <row r="60" spans="1:16" s="58" customFormat="1" ht="18" x14ac:dyDescent="0.35">
      <c r="A60" s="48"/>
      <c r="B60" s="48"/>
      <c r="C60" s="48"/>
      <c r="D60" s="55"/>
      <c r="E60" s="56"/>
      <c r="F60" s="56"/>
      <c r="G60" s="56"/>
      <c r="H60" s="57"/>
      <c r="I60" s="57"/>
      <c r="K60" s="59"/>
      <c r="L60" s="59"/>
      <c r="M60" s="59"/>
      <c r="N60" s="59"/>
      <c r="O60" s="59"/>
      <c r="P60" s="59"/>
    </row>
    <row r="61" spans="1:16" s="58" customFormat="1" ht="23.4" x14ac:dyDescent="0.45">
      <c r="A61" s="153" t="s">
        <v>47</v>
      </c>
      <c r="B61" s="153"/>
      <c r="C61" s="153"/>
      <c r="D61" s="153"/>
      <c r="E61" s="153"/>
      <c r="F61" s="153"/>
      <c r="G61" s="153"/>
      <c r="H61" s="153"/>
      <c r="I61" s="153"/>
      <c r="K61" s="59"/>
      <c r="L61" s="59"/>
      <c r="M61" s="59"/>
      <c r="N61" s="59"/>
      <c r="O61" s="59"/>
      <c r="P61" s="59"/>
    </row>
    <row r="62" spans="1:16" s="58" customFormat="1" ht="18" x14ac:dyDescent="0.35">
      <c r="A62" s="151" t="s">
        <v>48</v>
      </c>
      <c r="B62" s="151"/>
      <c r="C62" s="151"/>
      <c r="D62" s="151"/>
      <c r="E62" s="151"/>
      <c r="F62" s="151"/>
      <c r="G62" s="151"/>
      <c r="H62" s="151"/>
      <c r="I62" s="57"/>
      <c r="K62" s="59"/>
      <c r="L62" s="59"/>
      <c r="M62" s="59"/>
      <c r="N62" s="59"/>
      <c r="O62" s="59"/>
      <c r="P62" s="59"/>
    </row>
    <row r="63" spans="1:16" s="58" customFormat="1" ht="18" x14ac:dyDescent="0.35">
      <c r="A63" s="151" t="s">
        <v>49</v>
      </c>
      <c r="B63" s="151"/>
      <c r="C63" s="151"/>
      <c r="D63" s="151"/>
      <c r="E63" s="151"/>
      <c r="F63" s="151"/>
      <c r="G63" s="151"/>
      <c r="H63" s="151"/>
      <c r="I63" s="57"/>
      <c r="K63" s="59"/>
      <c r="L63" s="59"/>
      <c r="M63" s="59"/>
      <c r="N63" s="59"/>
      <c r="O63" s="59"/>
      <c r="P63" s="59"/>
    </row>
    <row r="64" spans="1:16" ht="18" customHeight="1" x14ac:dyDescent="0.3">
      <c r="A64" s="151" t="s">
        <v>103</v>
      </c>
      <c r="B64" s="151"/>
      <c r="C64" s="151"/>
      <c r="D64" s="151"/>
      <c r="E64" s="151"/>
      <c r="F64" s="151"/>
      <c r="G64" s="151"/>
      <c r="H64" s="151"/>
    </row>
    <row r="65" spans="1:8" ht="15.6" customHeight="1" x14ac:dyDescent="0.3">
      <c r="A65" s="151" t="s">
        <v>50</v>
      </c>
      <c r="B65" s="151"/>
      <c r="C65" s="151"/>
      <c r="D65" s="151"/>
      <c r="E65" s="151"/>
      <c r="F65" s="151"/>
      <c r="G65" s="151"/>
      <c r="H65" s="151"/>
    </row>
    <row r="66" spans="1:8" ht="15.6" customHeight="1" x14ac:dyDescent="0.3">
      <c r="A66" s="150"/>
      <c r="B66" s="150"/>
      <c r="C66" s="150"/>
      <c r="D66" s="150"/>
      <c r="E66" s="150"/>
      <c r="F66" s="150"/>
      <c r="G66" s="150"/>
      <c r="H66" s="44"/>
    </row>
    <row r="67" spans="1:8" s="97" customFormat="1" ht="46.8" x14ac:dyDescent="0.3">
      <c r="A67" s="60" t="s">
        <v>51</v>
      </c>
      <c r="B67" s="60" t="s">
        <v>52</v>
      </c>
      <c r="C67" s="60" t="s">
        <v>107</v>
      </c>
      <c r="D67" s="148" t="s">
        <v>53</v>
      </c>
      <c r="E67" s="149"/>
      <c r="F67" s="62" t="s">
        <v>54</v>
      </c>
      <c r="G67" s="62" t="s">
        <v>55</v>
      </c>
      <c r="H67" s="96" t="s">
        <v>56</v>
      </c>
    </row>
    <row r="68" spans="1:8" ht="15.6" x14ac:dyDescent="0.3">
      <c r="A68" s="91"/>
      <c r="B68" s="72"/>
      <c r="C68" s="93"/>
      <c r="D68" s="143">
        <f>IF(B68="Pós-Doutorado IntraCentro",$S$41,IF(B68="Pós-Doutorado InterCentros",$S$42,IF(B68="Iniciação Tecnológica",$S$43,IF(B68="Apoio Técnico",$S$44,0))))</f>
        <v>0</v>
      </c>
      <c r="E68" s="144"/>
      <c r="F68" s="65">
        <f t="shared" ref="F68:F74" si="9">A68*D68*C68</f>
        <v>0</v>
      </c>
      <c r="G68" s="65">
        <f t="shared" ref="G68:G74" si="10">F68*15%</f>
        <v>0</v>
      </c>
      <c r="H68" s="66">
        <f t="shared" ref="H68:H74" si="11">F68+G68</f>
        <v>0</v>
      </c>
    </row>
    <row r="69" spans="1:8" ht="15.6" x14ac:dyDescent="0.3">
      <c r="A69" s="92"/>
      <c r="B69" s="73"/>
      <c r="C69" s="94"/>
      <c r="D69" s="146">
        <f t="shared" ref="D69:D74" si="12">IF(B69="Pós-Doutorado IntraCentro",$S$41,IF(B69="Pós-Doutorado InterCentros",$S$42,IF(B69="Iniciação Tecnológica",$S$43,IF(B69="Apoio Técnico",$S$44,0))))</f>
        <v>0</v>
      </c>
      <c r="E69" s="147"/>
      <c r="F69" s="67">
        <f t="shared" si="9"/>
        <v>0</v>
      </c>
      <c r="G69" s="67">
        <f t="shared" si="10"/>
        <v>0</v>
      </c>
      <c r="H69" s="68">
        <f t="shared" si="11"/>
        <v>0</v>
      </c>
    </row>
    <row r="70" spans="1:8" ht="15.6" x14ac:dyDescent="0.3">
      <c r="A70" s="91"/>
      <c r="B70" s="72"/>
      <c r="C70" s="93"/>
      <c r="D70" s="143">
        <f t="shared" si="12"/>
        <v>0</v>
      </c>
      <c r="E70" s="144"/>
      <c r="F70" s="65">
        <f t="shared" si="9"/>
        <v>0</v>
      </c>
      <c r="G70" s="65">
        <f t="shared" si="10"/>
        <v>0</v>
      </c>
      <c r="H70" s="66">
        <f t="shared" si="11"/>
        <v>0</v>
      </c>
    </row>
    <row r="71" spans="1:8" ht="15.6" x14ac:dyDescent="0.3">
      <c r="A71" s="92"/>
      <c r="B71" s="73"/>
      <c r="C71" s="94"/>
      <c r="D71" s="146">
        <f t="shared" si="12"/>
        <v>0</v>
      </c>
      <c r="E71" s="147"/>
      <c r="F71" s="67">
        <f t="shared" si="9"/>
        <v>0</v>
      </c>
      <c r="G71" s="67">
        <f t="shared" si="10"/>
        <v>0</v>
      </c>
      <c r="H71" s="68">
        <f t="shared" si="11"/>
        <v>0</v>
      </c>
    </row>
    <row r="72" spans="1:8" ht="15.6" x14ac:dyDescent="0.3">
      <c r="A72" s="91"/>
      <c r="B72" s="72"/>
      <c r="C72" s="93"/>
      <c r="D72" s="143">
        <f t="shared" si="12"/>
        <v>0</v>
      </c>
      <c r="E72" s="144"/>
      <c r="F72" s="65">
        <f t="shared" si="9"/>
        <v>0</v>
      </c>
      <c r="G72" s="65">
        <f t="shared" si="10"/>
        <v>0</v>
      </c>
      <c r="H72" s="66">
        <f t="shared" si="11"/>
        <v>0</v>
      </c>
    </row>
    <row r="73" spans="1:8" ht="15.6" x14ac:dyDescent="0.3">
      <c r="A73" s="92"/>
      <c r="B73" s="73"/>
      <c r="C73" s="94"/>
      <c r="D73" s="146">
        <f t="shared" si="12"/>
        <v>0</v>
      </c>
      <c r="E73" s="147"/>
      <c r="F73" s="67">
        <f t="shared" si="9"/>
        <v>0</v>
      </c>
      <c r="G73" s="67">
        <f t="shared" si="10"/>
        <v>0</v>
      </c>
      <c r="H73" s="68">
        <f t="shared" si="11"/>
        <v>0</v>
      </c>
    </row>
    <row r="74" spans="1:8" ht="15.6" x14ac:dyDescent="0.3">
      <c r="A74" s="91"/>
      <c r="B74" s="64"/>
      <c r="C74" s="93"/>
      <c r="D74" s="143">
        <f t="shared" si="12"/>
        <v>0</v>
      </c>
      <c r="E74" s="144"/>
      <c r="F74" s="65">
        <f t="shared" si="9"/>
        <v>0</v>
      </c>
      <c r="G74" s="65">
        <f t="shared" si="10"/>
        <v>0</v>
      </c>
      <c r="H74" s="66">
        <f t="shared" si="11"/>
        <v>0</v>
      </c>
    </row>
    <row r="75" spans="1:8" ht="18" x14ac:dyDescent="0.35">
      <c r="A75" s="69"/>
      <c r="D75" s="145" t="s">
        <v>57</v>
      </c>
      <c r="E75" s="145"/>
      <c r="F75" s="145"/>
      <c r="G75" s="145"/>
      <c r="H75" s="70">
        <f>SUM(H68:H74)</f>
        <v>0</v>
      </c>
    </row>
    <row r="76" spans="1:8" x14ac:dyDescent="0.3"/>
    <row r="77" spans="1:8" x14ac:dyDescent="0.3"/>
    <row r="78" spans="1:8" x14ac:dyDescent="0.3"/>
  </sheetData>
  <sheetProtection password="EA15" sheet="1" objects="1" scenarios="1"/>
  <protectedRanges>
    <protectedRange algorithmName="SHA-512" hashValue="6prKVF4bwxnkRSxo06n2UL7CCEW+3VBVfXoepRNRhoZVRhAR692vg5squmN3y5ES8JL1sqYMnmrB+9fDGO+CyQ==" saltValue="LbI491A27xYk2C18xkVv1g==" spinCount="100000" sqref="H32:I58" name="Intervalo3"/>
    <protectedRange algorithmName="SHA-512" hashValue="uUmfN/fvC+HkDsD2UZJj40mn5eu/YemuR21zTCmnDvoWVjjp5PPRe2gEWSeToSNtK2AJpzfgoTKdxa37daQAcg==" saltValue="TS0j54ldd1v9APD+HRmPXw==" spinCount="100000" sqref="C8:C17" name="Intervalo2"/>
    <protectedRange algorithmName="SHA-512" hashValue="pEM6aNhQSAGc92jCJmQRh1dQKuCuXWPAjVHPJQ1tdUFI0kSGy+YuA1X/7odY6BaAeR0qhIXPxMkw+sPQprF20A==" saltValue="t8UM5F43XOcl1dgmICdr/Q==" spinCount="100000" sqref="D5:I5" name="Intervalo1"/>
    <protectedRange algorithmName="SHA-512" hashValue="S/K4mbZ+l8XE0iZZC1L8VrP6Px97a1ACnmJbvFW4KBDeIkMweFWC1NgAz58NNJgSOpioLvdCU6J5Z6CVMFAG3w==" saltValue="n7+IsIrH7CFq1QxHiA++GA==" spinCount="100000" sqref="K1:K3 K5:K6" name="Intervalo4"/>
  </protectedRanges>
  <mergeCells count="70">
    <mergeCell ref="A21:F21"/>
    <mergeCell ref="B38:C38"/>
    <mergeCell ref="B39:C39"/>
    <mergeCell ref="B40:C40"/>
    <mergeCell ref="B41:C41"/>
    <mergeCell ref="A22:I22"/>
    <mergeCell ref="A23:I23"/>
    <mergeCell ref="A24:I24"/>
    <mergeCell ref="B37:C37"/>
    <mergeCell ref="A26:I26"/>
    <mergeCell ref="A28:I28"/>
    <mergeCell ref="A25:I25"/>
    <mergeCell ref="D67:E67"/>
    <mergeCell ref="A66:G66"/>
    <mergeCell ref="B49:C49"/>
    <mergeCell ref="B48:C48"/>
    <mergeCell ref="A62:H62"/>
    <mergeCell ref="A63:H63"/>
    <mergeCell ref="A64:H64"/>
    <mergeCell ref="B51:C51"/>
    <mergeCell ref="B52:C52"/>
    <mergeCell ref="B53:C53"/>
    <mergeCell ref="B54:C54"/>
    <mergeCell ref="A65:H65"/>
    <mergeCell ref="B58:C58"/>
    <mergeCell ref="A59:C59"/>
    <mergeCell ref="A61:I61"/>
    <mergeCell ref="D74:E74"/>
    <mergeCell ref="D75:G75"/>
    <mergeCell ref="D68:E68"/>
    <mergeCell ref="D69:E69"/>
    <mergeCell ref="D70:E70"/>
    <mergeCell ref="D71:E71"/>
    <mergeCell ref="D72:E72"/>
    <mergeCell ref="D73:E73"/>
    <mergeCell ref="Q44:R44"/>
    <mergeCell ref="A27:I27"/>
    <mergeCell ref="A29:I29"/>
    <mergeCell ref="A30:I30"/>
    <mergeCell ref="B31:C31"/>
    <mergeCell ref="B32:C32"/>
    <mergeCell ref="B33:C33"/>
    <mergeCell ref="B34:C34"/>
    <mergeCell ref="B35:C35"/>
    <mergeCell ref="B36:C36"/>
    <mergeCell ref="B43:C43"/>
    <mergeCell ref="B44:C44"/>
    <mergeCell ref="Q41:R41"/>
    <mergeCell ref="Q42:R42"/>
    <mergeCell ref="B42:C42"/>
    <mergeCell ref="B45:C45"/>
    <mergeCell ref="B46:C46"/>
    <mergeCell ref="B47:C47"/>
    <mergeCell ref="B55:C55"/>
    <mergeCell ref="B57:C57"/>
    <mergeCell ref="B50:C50"/>
    <mergeCell ref="A1:I1"/>
    <mergeCell ref="B2:I2"/>
    <mergeCell ref="A3:B3"/>
    <mergeCell ref="C3:D3"/>
    <mergeCell ref="E3:F3"/>
    <mergeCell ref="G3:H3"/>
    <mergeCell ref="A19:I19"/>
    <mergeCell ref="A20:I20"/>
    <mergeCell ref="G4:H4"/>
    <mergeCell ref="A4:B4"/>
    <mergeCell ref="C4:D4"/>
    <mergeCell ref="E4:F4"/>
    <mergeCell ref="D5:I5"/>
    <mergeCell ref="A6:I6"/>
  </mergeCells>
  <dataValidations count="5">
    <dataValidation type="list" allowBlank="1" showInputMessage="1" showErrorMessage="1" sqref="A32:A58" xr:uid="{00000000-0002-0000-0000-000000000000}">
      <formula1>$Q$32:$Q$37</formula1>
    </dataValidation>
    <dataValidation type="list" allowBlank="1" showInputMessage="1" showErrorMessage="1" sqref="B68:B74" xr:uid="{00000000-0002-0000-0000-000001000000}">
      <formula1>$Q$41:$Q$47</formula1>
    </dataValidation>
    <dataValidation type="list" allowBlank="1" showInputMessage="1" showErrorMessage="1" sqref="Q40" xr:uid="{00000000-0002-0000-0000-000002000000}">
      <formula1>$Q$40:$Q$44</formula1>
    </dataValidation>
    <dataValidation type="list" allowBlank="1" showInputMessage="1" showErrorMessage="1" sqref="G4:H4" xr:uid="{00000000-0002-0000-0000-000003000000}">
      <formula1>$K$11:$K$13</formula1>
    </dataValidation>
    <dataValidation type="list" allowBlank="1" showInputMessage="1" showErrorMessage="1" sqref="I4" xr:uid="{00000000-0002-0000-0000-000004000000}">
      <formula1>$K$16:$K$24</formula1>
    </dataValidation>
  </dataValidations>
  <pageMargins left="0.51181102362204722" right="0.51181102362204722" top="0.78740157480314965" bottom="0.78740157480314965" header="0.31496062992125984" footer="0.31496062992125984"/>
  <pageSetup paperSize="9" scale="70" orientation="landscape" r:id="rId1"/>
  <rowBreaks count="2" manualBreakCount="2">
    <brk id="29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showGridLines="0" showRowColHeaders="0" zoomScaleNormal="100" workbookViewId="0">
      <pane ySplit="4" topLeftCell="A5" activePane="bottomLeft" state="frozen"/>
      <selection pane="bottomLeft" activeCell="C2" sqref="C2:O2"/>
    </sheetView>
  </sheetViews>
  <sheetFormatPr defaultColWidth="0" defaultRowHeight="14.4" zeroHeight="1" x14ac:dyDescent="0.3"/>
  <cols>
    <col min="1" max="1" width="8.77734375" style="1" customWidth="1"/>
    <col min="2" max="2" width="11.109375" style="1" bestFit="1" customWidth="1"/>
    <col min="3" max="3" width="53.6640625" style="1" customWidth="1"/>
    <col min="4" max="4" width="5.6640625" style="1" customWidth="1"/>
    <col min="5" max="5" width="5.44140625" style="1" customWidth="1"/>
    <col min="6" max="6" width="5.33203125" style="1" customWidth="1"/>
    <col min="7" max="7" width="5.109375" style="1" customWidth="1"/>
    <col min="8" max="9" width="5.33203125" style="1" customWidth="1"/>
    <col min="10" max="10" width="5.6640625" style="1" customWidth="1"/>
    <col min="11" max="11" width="5.33203125" style="1" customWidth="1"/>
    <col min="12" max="12" width="4.88671875" style="1" customWidth="1"/>
    <col min="13" max="13" width="5.6640625" style="1" customWidth="1"/>
    <col min="14" max="14" width="4.88671875" style="1" customWidth="1"/>
    <col min="15" max="15" width="5" style="1" customWidth="1"/>
    <col min="16" max="16384" width="8.77734375" style="1" hidden="1"/>
  </cols>
  <sheetData>
    <row r="1" spans="1:15" ht="29.4" thickBot="1" x14ac:dyDescent="0.6">
      <c r="A1" s="163" t="s">
        <v>83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57.6" customHeight="1" thickBot="1" x14ac:dyDescent="0.35">
      <c r="A2" s="164" t="s">
        <v>75</v>
      </c>
      <c r="B2" s="165"/>
      <c r="C2" s="166" t="str">
        <f>IF(ISBLANK('ANEXO I - Plano de Aplicação'!$B$2), "",'ANEXO I - Plano de Aplicação'!$B$2)</f>
        <v/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8" x14ac:dyDescent="0.35">
      <c r="A3" s="167" t="s">
        <v>76</v>
      </c>
      <c r="B3" s="168"/>
      <c r="C3" s="98"/>
      <c r="D3" s="169" t="s">
        <v>77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15.6" x14ac:dyDescent="0.3">
      <c r="A4" s="170" t="s">
        <v>78</v>
      </c>
      <c r="B4" s="170"/>
      <c r="C4" s="170"/>
      <c r="D4" s="99">
        <v>1</v>
      </c>
      <c r="E4" s="100">
        <v>2</v>
      </c>
      <c r="F4" s="99">
        <v>3</v>
      </c>
      <c r="G4" s="100">
        <v>4</v>
      </c>
      <c r="H4" s="99">
        <v>5</v>
      </c>
      <c r="I4" s="100">
        <v>6</v>
      </c>
      <c r="J4" s="99">
        <v>7</v>
      </c>
      <c r="K4" s="100">
        <v>8</v>
      </c>
      <c r="L4" s="99">
        <v>9</v>
      </c>
      <c r="M4" s="100">
        <v>10</v>
      </c>
      <c r="N4" s="99">
        <v>11</v>
      </c>
      <c r="O4" s="100">
        <v>12</v>
      </c>
    </row>
    <row r="5" spans="1:15" ht="15.6" x14ac:dyDescent="0.3">
      <c r="A5" s="156"/>
      <c r="B5" s="157"/>
      <c r="C5" s="158"/>
      <c r="D5" s="101"/>
      <c r="E5" s="102"/>
      <c r="F5" s="101"/>
      <c r="G5" s="102"/>
      <c r="H5" s="101"/>
      <c r="I5" s="102"/>
      <c r="J5" s="101"/>
      <c r="K5" s="102"/>
      <c r="L5" s="101"/>
      <c r="M5" s="102"/>
      <c r="N5" s="101"/>
      <c r="O5" s="102"/>
    </row>
    <row r="6" spans="1:15" ht="15.6" x14ac:dyDescent="0.3">
      <c r="A6" s="156"/>
      <c r="B6" s="157"/>
      <c r="C6" s="158"/>
      <c r="D6" s="101"/>
      <c r="E6" s="102"/>
      <c r="F6" s="101"/>
      <c r="G6" s="102"/>
      <c r="H6" s="101"/>
      <c r="I6" s="102"/>
      <c r="J6" s="101"/>
      <c r="K6" s="102"/>
      <c r="L6" s="101"/>
      <c r="M6" s="102"/>
      <c r="N6" s="101"/>
      <c r="O6" s="102"/>
    </row>
    <row r="7" spans="1:15" ht="15.6" x14ac:dyDescent="0.3">
      <c r="A7" s="156"/>
      <c r="B7" s="157"/>
      <c r="C7" s="158"/>
      <c r="D7" s="101"/>
      <c r="E7" s="102"/>
      <c r="F7" s="101"/>
      <c r="G7" s="102"/>
      <c r="H7" s="101"/>
      <c r="I7" s="102"/>
      <c r="J7" s="101"/>
      <c r="K7" s="102"/>
      <c r="L7" s="101"/>
      <c r="M7" s="102"/>
      <c r="N7" s="101"/>
      <c r="O7" s="102"/>
    </row>
    <row r="8" spans="1:15" ht="15.6" x14ac:dyDescent="0.3">
      <c r="A8" s="156"/>
      <c r="B8" s="157"/>
      <c r="C8" s="158"/>
      <c r="D8" s="101"/>
      <c r="E8" s="102"/>
      <c r="F8" s="101"/>
      <c r="G8" s="102"/>
      <c r="H8" s="101"/>
      <c r="I8" s="102"/>
      <c r="J8" s="101"/>
      <c r="K8" s="102"/>
      <c r="L8" s="101"/>
      <c r="M8" s="102"/>
      <c r="N8" s="101"/>
      <c r="O8" s="102"/>
    </row>
    <row r="9" spans="1:15" ht="15.6" x14ac:dyDescent="0.3">
      <c r="A9" s="156"/>
      <c r="B9" s="157"/>
      <c r="C9" s="158"/>
      <c r="D9" s="101"/>
      <c r="E9" s="102"/>
      <c r="F9" s="101"/>
      <c r="G9" s="102"/>
      <c r="H9" s="101"/>
      <c r="I9" s="102"/>
      <c r="J9" s="101"/>
      <c r="K9" s="102"/>
      <c r="L9" s="101"/>
      <c r="M9" s="102"/>
      <c r="N9" s="101"/>
      <c r="O9" s="102"/>
    </row>
    <row r="10" spans="1:15" ht="15.6" x14ac:dyDescent="0.3">
      <c r="A10" s="159"/>
      <c r="B10" s="160"/>
      <c r="C10" s="161"/>
      <c r="D10" s="103"/>
      <c r="E10" s="104"/>
      <c r="F10" s="103"/>
      <c r="G10" s="104"/>
      <c r="H10" s="103"/>
      <c r="I10" s="104"/>
      <c r="J10" s="103"/>
      <c r="K10" s="104"/>
      <c r="L10" s="103"/>
      <c r="M10" s="104"/>
      <c r="N10" s="103"/>
      <c r="O10" s="104"/>
    </row>
    <row r="11" spans="1:15" ht="15.6" x14ac:dyDescent="0.3">
      <c r="A11" s="156"/>
      <c r="B11" s="157"/>
      <c r="C11" s="158"/>
      <c r="D11" s="101"/>
      <c r="E11" s="102"/>
      <c r="F11" s="101"/>
      <c r="G11" s="102"/>
      <c r="H11" s="103"/>
      <c r="I11" s="104"/>
      <c r="J11" s="103"/>
      <c r="K11" s="104"/>
      <c r="L11" s="103"/>
      <c r="M11" s="104"/>
      <c r="N11" s="101"/>
      <c r="O11" s="102"/>
    </row>
    <row r="12" spans="1:15" ht="15.6" x14ac:dyDescent="0.3">
      <c r="A12" s="159"/>
      <c r="B12" s="160"/>
      <c r="C12" s="161"/>
      <c r="D12" s="101"/>
      <c r="E12" s="102"/>
      <c r="F12" s="103"/>
      <c r="G12" s="104"/>
      <c r="H12" s="103"/>
      <c r="I12" s="104"/>
      <c r="J12" s="103"/>
      <c r="K12" s="104"/>
      <c r="L12" s="103"/>
      <c r="M12" s="104"/>
      <c r="N12" s="101"/>
      <c r="O12" s="102"/>
    </row>
    <row r="13" spans="1:15" ht="15.6" x14ac:dyDescent="0.3">
      <c r="A13" s="159"/>
      <c r="B13" s="160"/>
      <c r="C13" s="161"/>
      <c r="D13" s="101"/>
      <c r="E13" s="102"/>
      <c r="F13" s="101"/>
      <c r="G13" s="102"/>
      <c r="H13" s="101"/>
      <c r="I13" s="102"/>
      <c r="J13" s="101"/>
      <c r="K13" s="102"/>
      <c r="L13" s="101"/>
      <c r="M13" s="102"/>
      <c r="N13" s="101"/>
      <c r="O13" s="102"/>
    </row>
    <row r="14" spans="1:15" ht="15.6" x14ac:dyDescent="0.3">
      <c r="A14" s="156"/>
      <c r="B14" s="157"/>
      <c r="C14" s="158"/>
      <c r="D14" s="101"/>
      <c r="E14" s="102"/>
      <c r="F14" s="101"/>
      <c r="G14" s="102"/>
      <c r="H14" s="101"/>
      <c r="I14" s="102"/>
      <c r="J14" s="101"/>
      <c r="K14" s="102"/>
      <c r="L14" s="101"/>
      <c r="M14" s="102"/>
      <c r="N14" s="101"/>
      <c r="O14" s="102"/>
    </row>
    <row r="15" spans="1:15" ht="15.6" x14ac:dyDescent="0.3">
      <c r="A15" s="162"/>
      <c r="B15" s="162"/>
      <c r="C15" s="162"/>
      <c r="D15" s="101"/>
      <c r="E15" s="102"/>
      <c r="F15" s="101"/>
      <c r="G15" s="102"/>
      <c r="H15" s="101"/>
      <c r="I15" s="102"/>
      <c r="J15" s="101"/>
      <c r="K15" s="102"/>
      <c r="L15" s="101"/>
      <c r="M15" s="102"/>
      <c r="N15" s="101"/>
      <c r="O15" s="102"/>
    </row>
    <row r="16" spans="1:15" x14ac:dyDescent="0.3">
      <c r="A16" s="155"/>
      <c r="B16" s="155"/>
      <c r="C16" s="155"/>
      <c r="D16" s="101"/>
      <c r="E16" s="102"/>
      <c r="F16" s="101"/>
      <c r="G16" s="102"/>
      <c r="H16" s="101"/>
      <c r="I16" s="102"/>
      <c r="J16" s="101"/>
      <c r="K16" s="102"/>
      <c r="L16" s="101"/>
      <c r="M16" s="102"/>
      <c r="N16" s="101"/>
      <c r="O16" s="102"/>
    </row>
    <row r="17" spans="1:15" x14ac:dyDescent="0.3">
      <c r="A17" s="155"/>
      <c r="B17" s="155"/>
      <c r="C17" s="155"/>
      <c r="D17" s="101"/>
      <c r="E17" s="102"/>
      <c r="F17" s="101"/>
      <c r="G17" s="102"/>
      <c r="H17" s="101"/>
      <c r="I17" s="102"/>
      <c r="J17" s="101"/>
      <c r="K17" s="102"/>
      <c r="L17" s="101"/>
      <c r="M17" s="102"/>
      <c r="N17" s="101"/>
      <c r="O17" s="102"/>
    </row>
    <row r="18" spans="1:15" x14ac:dyDescent="0.3">
      <c r="A18" s="155"/>
      <c r="B18" s="155"/>
      <c r="C18" s="155"/>
      <c r="D18" s="101"/>
      <c r="E18" s="102"/>
      <c r="F18" s="101"/>
      <c r="G18" s="102"/>
      <c r="H18" s="101"/>
      <c r="I18" s="102"/>
      <c r="J18" s="101"/>
      <c r="K18" s="102"/>
      <c r="L18" s="101"/>
      <c r="M18" s="102"/>
      <c r="N18" s="101"/>
      <c r="O18" s="102"/>
    </row>
    <row r="19" spans="1:15" x14ac:dyDescent="0.3">
      <c r="A19" s="155"/>
      <c r="B19" s="155"/>
      <c r="C19" s="155"/>
      <c r="D19" s="101"/>
      <c r="E19" s="102"/>
      <c r="F19" s="101"/>
      <c r="G19" s="102"/>
      <c r="H19" s="101"/>
      <c r="I19" s="102"/>
      <c r="J19" s="101"/>
      <c r="K19" s="102"/>
      <c r="L19" s="101"/>
      <c r="M19" s="102"/>
      <c r="N19" s="101"/>
      <c r="O19" s="102"/>
    </row>
    <row r="20" spans="1:15" x14ac:dyDescent="0.3">
      <c r="A20" s="154"/>
      <c r="B20" s="154"/>
      <c r="C20" s="154"/>
      <c r="D20" s="101"/>
      <c r="E20" s="102"/>
      <c r="F20" s="101"/>
      <c r="G20" s="102"/>
      <c r="H20" s="101"/>
      <c r="I20" s="102"/>
      <c r="J20" s="101"/>
      <c r="K20" s="102"/>
      <c r="L20" s="101"/>
      <c r="M20" s="102"/>
      <c r="N20" s="101"/>
      <c r="O20" s="102"/>
    </row>
    <row r="21" spans="1:15" x14ac:dyDescent="0.3">
      <c r="A21" s="154"/>
      <c r="B21" s="154"/>
      <c r="C21" s="154"/>
      <c r="D21" s="101"/>
      <c r="E21" s="102"/>
      <c r="F21" s="101"/>
      <c r="G21" s="102"/>
      <c r="H21" s="101"/>
      <c r="I21" s="102"/>
      <c r="J21" s="101"/>
      <c r="K21" s="102"/>
      <c r="L21" s="101"/>
      <c r="M21" s="102"/>
      <c r="N21" s="101"/>
      <c r="O21" s="102"/>
    </row>
    <row r="22" spans="1:15" x14ac:dyDescent="0.3">
      <c r="A22" s="154"/>
      <c r="B22" s="154"/>
      <c r="C22" s="154"/>
      <c r="D22" s="101"/>
      <c r="E22" s="102"/>
      <c r="F22" s="101"/>
      <c r="G22" s="102"/>
      <c r="H22" s="101"/>
      <c r="I22" s="102"/>
      <c r="J22" s="101"/>
      <c r="K22" s="102"/>
      <c r="L22" s="101"/>
      <c r="M22" s="102"/>
      <c r="N22" s="101"/>
      <c r="O22" s="102"/>
    </row>
  </sheetData>
  <sheetProtection password="EA15" sheet="1" objects="1" scenarios="1"/>
  <mergeCells count="24">
    <mergeCell ref="A1:O1"/>
    <mergeCell ref="A18:C18"/>
    <mergeCell ref="A19:C19"/>
    <mergeCell ref="A20:C20"/>
    <mergeCell ref="A21:C21"/>
    <mergeCell ref="A5:C5"/>
    <mergeCell ref="A2:B2"/>
    <mergeCell ref="C2:O2"/>
    <mergeCell ref="A3:B3"/>
    <mergeCell ref="D3:O3"/>
    <mergeCell ref="A4:C4"/>
    <mergeCell ref="A22:C22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51181102362204722" right="0.23622047244094491" top="0.78740157480314965" bottom="0.78740157480314965" header="0.31496062992125984" footer="0.31496062992125984"/>
  <pageSetup paperSize="9" orientation="landscape" r:id="rId1"/>
  <headerFooter>
    <oddHeader>&amp;C&amp;"-,Negrito"&amp;16Edital COPDE 7/2023</oddHeader>
    <oddFooter>&amp;R&amp;"-,Negrito"&amp;12EGP - Escritório de Gestão de Projetos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showGridLines="0" showRowColHeaders="0" zoomScale="90" zoomScaleNormal="90" workbookViewId="0">
      <pane xSplit="12" ySplit="4" topLeftCell="ME5" activePane="bottomRight" state="frozen"/>
      <selection pane="topRight" activeCell="M1" sqref="M1"/>
      <selection pane="bottomLeft" activeCell="A5" sqref="A5"/>
      <selection pane="bottomRight" activeCell="K4" sqref="K4"/>
    </sheetView>
  </sheetViews>
  <sheetFormatPr defaultColWidth="8.77734375" defaultRowHeight="14.4" zeroHeight="1" x14ac:dyDescent="0.3"/>
  <cols>
    <col min="1" max="1" width="5.33203125" style="1" customWidth="1"/>
    <col min="2" max="2" width="46.44140625" style="1" customWidth="1"/>
    <col min="3" max="3" width="17.88671875" style="1" customWidth="1"/>
    <col min="4" max="4" width="19" style="1" customWidth="1"/>
    <col min="5" max="5" width="17.5546875" style="1" customWidth="1"/>
    <col min="6" max="6" width="24.33203125" style="1" customWidth="1"/>
    <col min="7" max="7" width="0" style="1" hidden="1" customWidth="1"/>
    <col min="8" max="8" width="8.88671875" style="1" hidden="1" customWidth="1"/>
    <col min="9" max="9" width="16.5546875" style="1" hidden="1" customWidth="1"/>
    <col min="10" max="10" width="8.88671875" style="1" hidden="1" customWidth="1"/>
    <col min="11" max="11" width="12.21875" style="1" customWidth="1"/>
    <col min="12" max="12" width="38.44140625" style="1" customWidth="1"/>
    <col min="13" max="13" width="8.33203125" style="1" hidden="1" customWidth="1"/>
    <col min="14" max="14" width="0" style="1" hidden="1" customWidth="1"/>
    <col min="15" max="15" width="32.33203125" style="1" hidden="1" customWidth="1"/>
    <col min="16" max="17" width="0" style="1" hidden="1" customWidth="1"/>
    <col min="18" max="18" width="26.88671875" style="1" hidden="1" customWidth="1"/>
    <col min="19" max="342" width="0" style="1" hidden="1" customWidth="1"/>
    <col min="343" max="16384" width="8.77734375" style="1"/>
  </cols>
  <sheetData>
    <row r="1" spans="1:18" ht="31.2" x14ac:dyDescent="0.6">
      <c r="A1" s="172" t="s">
        <v>84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07"/>
    </row>
    <row r="2" spans="1:18" ht="20.399999999999999" customHeight="1" x14ac:dyDescent="0.3">
      <c r="A2" s="171" t="s">
        <v>2</v>
      </c>
      <c r="B2" s="171"/>
      <c r="C2" s="173" t="str">
        <f>IF(ISBLANK('ANEXO I - Plano de Aplicação'!$B$2),"",'ANEXO I - Plano de Aplicação'!$B$2)</f>
        <v/>
      </c>
      <c r="D2" s="174"/>
      <c r="E2" s="174"/>
      <c r="F2" s="174"/>
      <c r="G2" s="174"/>
      <c r="H2" s="174"/>
      <c r="I2" s="174"/>
      <c r="J2" s="174"/>
      <c r="K2" s="175"/>
      <c r="L2" s="96" t="s">
        <v>85</v>
      </c>
      <c r="M2" s="108"/>
      <c r="R2" s="1" t="s">
        <v>85</v>
      </c>
    </row>
    <row r="3" spans="1:18" ht="23.4" customHeight="1" x14ac:dyDescent="0.3">
      <c r="A3" s="171"/>
      <c r="B3" s="171"/>
      <c r="C3" s="176"/>
      <c r="D3" s="177"/>
      <c r="E3" s="177"/>
      <c r="F3" s="177"/>
      <c r="G3" s="177"/>
      <c r="H3" s="177"/>
      <c r="I3" s="177"/>
      <c r="J3" s="177"/>
      <c r="K3" s="178"/>
      <c r="L3" s="96"/>
      <c r="M3" s="108"/>
    </row>
    <row r="4" spans="1:18" ht="31.2" x14ac:dyDescent="0.3">
      <c r="A4" s="61" t="s">
        <v>58</v>
      </c>
      <c r="B4" s="61" t="s">
        <v>59</v>
      </c>
      <c r="C4" s="60" t="s">
        <v>60</v>
      </c>
      <c r="D4" s="61" t="s">
        <v>61</v>
      </c>
      <c r="E4" s="61" t="s">
        <v>62</v>
      </c>
      <c r="F4" s="61" t="s">
        <v>63</v>
      </c>
      <c r="G4" s="61" t="s">
        <v>63</v>
      </c>
      <c r="H4" s="61" t="s">
        <v>63</v>
      </c>
      <c r="I4" s="61" t="s">
        <v>63</v>
      </c>
      <c r="J4" s="61" t="s">
        <v>63</v>
      </c>
      <c r="K4" s="60" t="s">
        <v>64</v>
      </c>
      <c r="L4" s="105" t="s">
        <v>104</v>
      </c>
      <c r="M4" s="109"/>
      <c r="O4" s="106" t="s">
        <v>63</v>
      </c>
      <c r="R4" s="1" t="s">
        <v>86</v>
      </c>
    </row>
    <row r="5" spans="1:18" x14ac:dyDescent="0.3">
      <c r="A5" s="63">
        <v>1</v>
      </c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R5" s="1" t="s">
        <v>87</v>
      </c>
    </row>
    <row r="6" spans="1:18" x14ac:dyDescent="0.3">
      <c r="A6" s="63">
        <v>2</v>
      </c>
      <c r="B6" s="110"/>
      <c r="C6" s="111"/>
      <c r="D6" s="111"/>
      <c r="E6" s="111"/>
      <c r="F6" s="111"/>
      <c r="G6" s="111"/>
      <c r="H6" s="111"/>
      <c r="I6" s="111" t="s">
        <v>66</v>
      </c>
      <c r="J6" s="111"/>
      <c r="K6" s="111"/>
      <c r="L6" s="111"/>
      <c r="O6" s="1" t="s">
        <v>65</v>
      </c>
    </row>
    <row r="7" spans="1:18" x14ac:dyDescent="0.3">
      <c r="A7" s="63">
        <v>3</v>
      </c>
      <c r="B7" s="110"/>
      <c r="C7" s="111"/>
      <c r="D7" s="111"/>
      <c r="E7" s="111"/>
      <c r="F7" s="111"/>
      <c r="G7" s="111"/>
      <c r="H7" s="111"/>
      <c r="I7" s="111" t="s">
        <v>68</v>
      </c>
      <c r="J7" s="111"/>
      <c r="K7" s="111"/>
      <c r="L7" s="111"/>
      <c r="O7" s="1" t="s">
        <v>67</v>
      </c>
    </row>
    <row r="8" spans="1:18" x14ac:dyDescent="0.3">
      <c r="A8" s="63">
        <v>4</v>
      </c>
      <c r="B8" s="110"/>
      <c r="C8" s="111"/>
      <c r="D8" s="111"/>
      <c r="E8" s="111"/>
      <c r="F8" s="111"/>
      <c r="G8" s="111"/>
      <c r="H8" s="111"/>
      <c r="I8" s="111" t="s">
        <v>70</v>
      </c>
      <c r="J8" s="111"/>
      <c r="K8" s="111"/>
      <c r="L8" s="111"/>
      <c r="O8" s="1" t="s">
        <v>69</v>
      </c>
    </row>
    <row r="9" spans="1:18" x14ac:dyDescent="0.3">
      <c r="A9" s="63">
        <v>5</v>
      </c>
      <c r="B9" s="110"/>
      <c r="C9" s="111"/>
      <c r="D9" s="111"/>
      <c r="E9" s="111"/>
      <c r="F9" s="111"/>
      <c r="G9" s="111"/>
      <c r="H9" s="111"/>
      <c r="I9" s="111" t="s">
        <v>71</v>
      </c>
      <c r="J9" s="111"/>
      <c r="K9" s="111"/>
      <c r="L9" s="111"/>
      <c r="O9" s="1" t="s">
        <v>79</v>
      </c>
    </row>
    <row r="10" spans="1:18" x14ac:dyDescent="0.3">
      <c r="A10" s="63">
        <v>6</v>
      </c>
      <c r="B10" s="110"/>
      <c r="C10" s="111"/>
      <c r="D10" s="111"/>
      <c r="E10" s="111"/>
      <c r="F10" s="111"/>
      <c r="G10" s="111"/>
      <c r="H10" s="111"/>
      <c r="I10" s="111" t="s">
        <v>72</v>
      </c>
      <c r="J10" s="111"/>
      <c r="K10" s="111"/>
      <c r="L10" s="111"/>
      <c r="O10" s="1" t="s">
        <v>80</v>
      </c>
    </row>
    <row r="11" spans="1:18" x14ac:dyDescent="0.3">
      <c r="A11" s="63">
        <v>7</v>
      </c>
      <c r="B11" s="110"/>
      <c r="C11" s="111"/>
      <c r="D11" s="111"/>
      <c r="E11" s="111"/>
      <c r="F11" s="111"/>
      <c r="G11" s="111"/>
      <c r="H11" s="111"/>
      <c r="I11" s="111" t="s">
        <v>73</v>
      </c>
      <c r="J11" s="111"/>
      <c r="K11" s="111"/>
      <c r="L11" s="111"/>
      <c r="O11" s="1" t="s">
        <v>81</v>
      </c>
    </row>
    <row r="12" spans="1:18" x14ac:dyDescent="0.3">
      <c r="A12" s="63">
        <v>8</v>
      </c>
      <c r="B12" s="110"/>
      <c r="C12" s="111"/>
      <c r="D12" s="111"/>
      <c r="E12" s="111"/>
      <c r="F12" s="111"/>
      <c r="G12" s="111"/>
      <c r="H12" s="111"/>
      <c r="I12" s="111" t="s">
        <v>70</v>
      </c>
      <c r="J12" s="111"/>
      <c r="K12" s="111"/>
      <c r="L12" s="111"/>
    </row>
    <row r="13" spans="1:18" x14ac:dyDescent="0.3">
      <c r="A13" s="63">
        <v>9</v>
      </c>
      <c r="B13" s="110"/>
      <c r="C13" s="111"/>
      <c r="D13" s="111"/>
      <c r="E13" s="111"/>
      <c r="F13" s="111"/>
      <c r="G13" s="111"/>
      <c r="H13" s="111"/>
      <c r="I13" s="111" t="s">
        <v>74</v>
      </c>
      <c r="J13" s="111"/>
      <c r="K13" s="111"/>
      <c r="L13" s="111"/>
    </row>
    <row r="14" spans="1:18" x14ac:dyDescent="0.3">
      <c r="A14" s="63">
        <v>10</v>
      </c>
      <c r="B14" s="110"/>
      <c r="C14" s="111"/>
      <c r="D14" s="111"/>
      <c r="E14" s="111"/>
      <c r="F14" s="111"/>
      <c r="G14" s="111"/>
      <c r="H14" s="111"/>
      <c r="I14" s="111" t="s">
        <v>71</v>
      </c>
      <c r="J14" s="111"/>
      <c r="K14" s="111"/>
      <c r="L14" s="111"/>
    </row>
    <row r="15" spans="1:18" x14ac:dyDescent="0.3">
      <c r="A15" s="63">
        <v>11</v>
      </c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8" x14ac:dyDescent="0.3">
      <c r="A16" s="63">
        <v>12</v>
      </c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x14ac:dyDescent="0.3">
      <c r="A17" s="63">
        <v>13</v>
      </c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x14ac:dyDescent="0.3">
      <c r="A18" s="63">
        <v>14</v>
      </c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x14ac:dyDescent="0.3">
      <c r="A19" s="63">
        <v>15</v>
      </c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x14ac:dyDescent="0.3">
      <c r="A20" s="63">
        <v>16</v>
      </c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2" x14ac:dyDescent="0.3">
      <c r="A21" s="63">
        <v>17</v>
      </c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x14ac:dyDescent="0.3">
      <c r="A22" s="63">
        <v>18</v>
      </c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3">
      <c r="A23" s="63">
        <v>19</v>
      </c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2" x14ac:dyDescent="0.3">
      <c r="A24" s="63">
        <v>20</v>
      </c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x14ac:dyDescent="0.3">
      <c r="A25" s="63">
        <v>21</v>
      </c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1:12" x14ac:dyDescent="0.3">
      <c r="A26" s="63">
        <v>22</v>
      </c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2" x14ac:dyDescent="0.3">
      <c r="A27" s="63">
        <v>23</v>
      </c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</row>
    <row r="28" spans="1:12" x14ac:dyDescent="0.3">
      <c r="A28" s="63">
        <v>24</v>
      </c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x14ac:dyDescent="0.3">
      <c r="A29" s="63">
        <v>25</v>
      </c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</row>
  </sheetData>
  <sheetProtection password="EA15" sheet="1" objects="1" scenarios="1"/>
  <mergeCells count="3">
    <mergeCell ref="A2:B3"/>
    <mergeCell ref="A1:L1"/>
    <mergeCell ref="C2:K3"/>
  </mergeCells>
  <dataValidations count="3">
    <dataValidation type="list" allowBlank="1" showInputMessage="1" showErrorMessage="1" sqref="I10" xr:uid="{00000000-0002-0000-0200-000000000000}">
      <formula1>$I$10:$I$14</formula1>
    </dataValidation>
    <dataValidation type="list" allowBlank="1" showInputMessage="1" showErrorMessage="1" sqref="F5:F29" xr:uid="{00000000-0002-0000-0200-000001000000}">
      <formula1>$O$5:$O$11</formula1>
    </dataValidation>
    <dataValidation type="list" allowBlank="1" showInputMessage="1" showErrorMessage="1" sqref="L3:M3" xr:uid="{00000000-0002-0000-0200-000002000000}">
      <formula1>$R$3:$R$5</formula1>
    </dataValidation>
  </dataValidations>
  <printOptions horizontalCentered="1" gridLines="1"/>
  <pageMargins left="0.35433070866141736" right="0.27559055118110237" top="1.0629921259842521" bottom="0.55118110236220474" header="0.31496062992125984" footer="0.31496062992125984"/>
  <pageSetup paperSize="9" scale="75" orientation="landscape" r:id="rId1"/>
  <headerFooter>
    <oddHeader xml:space="preserve">&amp;C&amp;"-,Negrito"&amp;16Edital COPDE nº7/2023&amp;14
</oddHeader>
    <oddFooter>&amp;R&amp;10EGP - Escritório de Gestão de Projetos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 - Plano de Aplicação</vt:lpstr>
      <vt:lpstr>ANEXO II -Cronograma atividades</vt:lpstr>
      <vt:lpstr>ANEXO III - Equipe Executora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José Firmino Moreira</dc:creator>
  <cp:keywords/>
  <dc:description/>
  <cp:lastModifiedBy>Fernando J. F. Moreira</cp:lastModifiedBy>
  <cp:revision/>
  <cp:lastPrinted>2024-05-29T12:37:21Z</cp:lastPrinted>
  <dcterms:created xsi:type="dcterms:W3CDTF">2019-12-25T15:55:47Z</dcterms:created>
  <dcterms:modified xsi:type="dcterms:W3CDTF">2024-05-29T12:41:58Z</dcterms:modified>
  <cp:category/>
  <cp:contentStatus/>
</cp:coreProperties>
</file>